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9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<sst xmlns="http://schemas.openxmlformats.org/spreadsheetml/2006/main" count="1255" uniqueCount="117">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</sst>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82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174" fontId="0" fillId="0" borderId="37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3" fontId="0" fillId="0" borderId="85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175" fontId="0" fillId="0" borderId="43" xfId="0" applyNumberForma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86" xfId="0" applyNumberFormat="1" applyBorder="1" applyAlignment="1">
      <alignment horizontal="center" vertical="center"/>
    </xf>
    <xf numFmtId="175" fontId="0" fillId="0" borderId="87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88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9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95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2" fontId="0" fillId="0" borderId="75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25" fillId="0" borderId="83" xfId="0" applyNumberFormat="1" applyFon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102" xfId="0" applyNumberFormat="1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3" fontId="25" fillId="0" borderId="20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">
      <selection activeCell="E13" sqref="E13:E14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62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65</v>
      </c>
      <c r="M5" s="45"/>
    </row>
    <row r="6" spans="1:14" ht="14.25" customHeight="1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4.25" customHeight="1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4.25" customHeight="1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4.25" customHeight="1" thickTop="1">
      <c r="A9" s="309"/>
      <c r="B9" s="345" t="s">
        <v>8</v>
      </c>
      <c r="C9" s="319"/>
      <c r="D9" s="333" t="s">
        <v>9</v>
      </c>
      <c r="E9" s="311" t="s">
        <v>10</v>
      </c>
      <c r="F9" s="333" t="s">
        <v>9</v>
      </c>
      <c r="G9" s="293" t="s">
        <v>27</v>
      </c>
      <c r="H9" s="294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4.25" customHeight="1" thickBot="1">
      <c r="A10" s="310"/>
      <c r="B10" s="320"/>
      <c r="C10" s="321"/>
      <c r="D10" s="307"/>
      <c r="E10" s="312"/>
      <c r="F10" s="341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17" t="s">
        <v>16</v>
      </c>
      <c r="B11" s="92" t="s">
        <v>94</v>
      </c>
      <c r="C11" s="205">
        <f>4720+1497</f>
        <v>6217</v>
      </c>
      <c r="D11" s="211">
        <v>12.317</v>
      </c>
      <c r="E11" s="319">
        <f>371+5</f>
        <v>376</v>
      </c>
      <c r="F11" s="333">
        <v>22.54</v>
      </c>
      <c r="G11" s="151">
        <v>80971</v>
      </c>
      <c r="H11" s="8">
        <v>5.81</v>
      </c>
      <c r="K11" s="7"/>
      <c r="L11" s="8"/>
      <c r="M11" s="7"/>
      <c r="N11" s="8"/>
    </row>
    <row r="12" spans="1:14" ht="14.25" customHeight="1">
      <c r="A12" s="342"/>
      <c r="B12" s="93" t="s">
        <v>111</v>
      </c>
      <c r="C12" s="88">
        <f>17.25*2</f>
        <v>34.5</v>
      </c>
      <c r="D12" s="212">
        <f>46.514*1.075*1.2</f>
        <v>60.00306</v>
      </c>
      <c r="E12" s="337"/>
      <c r="F12" s="335"/>
      <c r="G12" s="250">
        <v>2044.8</v>
      </c>
      <c r="H12" s="8">
        <v>47.23</v>
      </c>
      <c r="K12" s="7"/>
      <c r="L12" s="8"/>
      <c r="M12" s="7"/>
      <c r="N12" s="8"/>
    </row>
    <row r="13" spans="1:14" ht="14.25" customHeight="1">
      <c r="A13" s="338" t="s">
        <v>17</v>
      </c>
      <c r="B13" s="95" t="s">
        <v>94</v>
      </c>
      <c r="C13" s="131"/>
      <c r="D13" s="211"/>
      <c r="E13" s="336"/>
      <c r="F13" s="334"/>
      <c r="G13" s="151"/>
      <c r="H13" s="8"/>
      <c r="I13" s="14"/>
      <c r="J13" s="15"/>
      <c r="K13" s="14"/>
      <c r="L13" s="15"/>
      <c r="M13" s="14"/>
      <c r="N13" s="15"/>
    </row>
    <row r="14" spans="1:14" ht="14.25" customHeight="1">
      <c r="A14" s="342"/>
      <c r="B14" s="93" t="s">
        <v>111</v>
      </c>
      <c r="C14" s="88"/>
      <c r="D14" s="212"/>
      <c r="E14" s="337"/>
      <c r="F14" s="335"/>
      <c r="G14" s="250"/>
      <c r="H14" s="8"/>
      <c r="I14" s="21"/>
      <c r="J14" s="22"/>
      <c r="K14" s="21"/>
      <c r="L14" s="22"/>
      <c r="M14" s="21"/>
      <c r="N14" s="22"/>
    </row>
    <row r="15" spans="1:14" ht="14.25" customHeight="1">
      <c r="A15" s="338" t="s">
        <v>18</v>
      </c>
      <c r="B15" s="97" t="s">
        <v>94</v>
      </c>
      <c r="C15" s="131"/>
      <c r="D15" s="211"/>
      <c r="E15" s="336"/>
      <c r="F15" s="334"/>
      <c r="G15" s="151"/>
      <c r="H15" s="8"/>
      <c r="I15" s="14"/>
      <c r="J15" s="15"/>
      <c r="K15" s="14"/>
      <c r="L15" s="15"/>
      <c r="M15" s="14"/>
      <c r="N15" s="15"/>
    </row>
    <row r="16" spans="1:14" ht="14.25" customHeight="1">
      <c r="A16" s="342"/>
      <c r="B16" s="93" t="s">
        <v>111</v>
      </c>
      <c r="C16" s="88"/>
      <c r="D16" s="212"/>
      <c r="E16" s="337"/>
      <c r="F16" s="335"/>
      <c r="G16" s="250"/>
      <c r="H16" s="8"/>
      <c r="I16" s="21"/>
      <c r="J16" s="22"/>
      <c r="K16" s="21"/>
      <c r="L16" s="22"/>
      <c r="M16" s="21"/>
      <c r="N16" s="22"/>
    </row>
    <row r="17" spans="1:14" ht="14.25" customHeight="1">
      <c r="A17" s="338" t="s">
        <v>19</v>
      </c>
      <c r="B17" s="97" t="s">
        <v>94</v>
      </c>
      <c r="C17" s="131"/>
      <c r="D17" s="211"/>
      <c r="E17" s="336"/>
      <c r="F17" s="334"/>
      <c r="G17" s="151"/>
      <c r="H17" s="8"/>
      <c r="I17" s="14"/>
      <c r="J17" s="15"/>
      <c r="K17" s="14"/>
      <c r="L17" s="15"/>
      <c r="M17" s="14"/>
      <c r="N17" s="15"/>
    </row>
    <row r="18" spans="1:14" ht="14.25" customHeight="1">
      <c r="A18" s="342"/>
      <c r="B18" s="93" t="s">
        <v>111</v>
      </c>
      <c r="C18" s="88"/>
      <c r="D18" s="212"/>
      <c r="E18" s="337"/>
      <c r="F18" s="335"/>
      <c r="G18" s="250"/>
      <c r="H18" s="8"/>
      <c r="I18" s="21"/>
      <c r="J18" s="22"/>
      <c r="K18" s="21"/>
      <c r="L18" s="22"/>
      <c r="M18" s="21"/>
      <c r="N18" s="22"/>
    </row>
    <row r="19" spans="1:14" ht="14.25" customHeight="1">
      <c r="A19" s="338" t="s">
        <v>20</v>
      </c>
      <c r="B19" s="97" t="s">
        <v>94</v>
      </c>
      <c r="C19" s="130"/>
      <c r="D19" s="211"/>
      <c r="E19" s="336"/>
      <c r="F19" s="334"/>
      <c r="G19" s="151"/>
      <c r="H19" s="8"/>
      <c r="I19" s="14"/>
      <c r="J19" s="15"/>
      <c r="K19" s="14"/>
      <c r="L19" s="15"/>
      <c r="M19" s="14"/>
      <c r="N19" s="15"/>
    </row>
    <row r="20" spans="1:14" ht="14.25" customHeight="1">
      <c r="A20" s="342"/>
      <c r="B20" s="93" t="s">
        <v>111</v>
      </c>
      <c r="C20" s="88"/>
      <c r="D20" s="212"/>
      <c r="E20" s="337"/>
      <c r="F20" s="335"/>
      <c r="G20" s="250"/>
      <c r="H20" s="8"/>
      <c r="I20" s="21"/>
      <c r="J20" s="22"/>
      <c r="K20" s="21"/>
      <c r="L20" s="22"/>
      <c r="M20" s="21"/>
      <c r="N20" s="22"/>
    </row>
    <row r="21" spans="1:14" ht="14.25" customHeight="1">
      <c r="A21" s="338" t="s">
        <v>68</v>
      </c>
      <c r="B21" s="97" t="s">
        <v>94</v>
      </c>
      <c r="C21" s="130"/>
      <c r="D21" s="211"/>
      <c r="E21" s="336"/>
      <c r="F21" s="334"/>
      <c r="G21" s="151"/>
      <c r="H21" s="8"/>
      <c r="I21" s="14"/>
      <c r="J21" s="15"/>
      <c r="K21" s="14"/>
      <c r="L21" s="15"/>
      <c r="M21" s="14"/>
      <c r="N21" s="15"/>
    </row>
    <row r="22" spans="1:14" ht="14.25" customHeight="1">
      <c r="A22" s="342"/>
      <c r="B22" s="93" t="s">
        <v>111</v>
      </c>
      <c r="C22" s="88"/>
      <c r="D22" s="212"/>
      <c r="E22" s="337"/>
      <c r="F22" s="335"/>
      <c r="G22" s="250"/>
      <c r="H22" s="8"/>
      <c r="I22" s="21"/>
      <c r="J22" s="22"/>
      <c r="K22" s="21"/>
      <c r="L22" s="22"/>
      <c r="M22" s="21"/>
      <c r="N22" s="22"/>
    </row>
    <row r="23" spans="1:14" ht="14.25" customHeight="1">
      <c r="A23" s="338" t="s">
        <v>69</v>
      </c>
      <c r="B23" s="97" t="s">
        <v>94</v>
      </c>
      <c r="C23" s="130"/>
      <c r="D23" s="211"/>
      <c r="E23" s="336"/>
      <c r="F23" s="334"/>
      <c r="G23" s="151"/>
      <c r="H23" s="8"/>
      <c r="I23" s="14"/>
      <c r="J23" s="15"/>
      <c r="K23" s="14"/>
      <c r="L23" s="15"/>
      <c r="M23" s="14"/>
      <c r="N23" s="15"/>
    </row>
    <row r="24" spans="1:14" ht="14.25" customHeight="1">
      <c r="A24" s="342"/>
      <c r="B24" s="93" t="s">
        <v>95</v>
      </c>
      <c r="C24" s="88"/>
      <c r="D24" s="212"/>
      <c r="E24" s="337"/>
      <c r="F24" s="335"/>
      <c r="G24" s="250"/>
      <c r="H24" s="8"/>
      <c r="I24" s="21"/>
      <c r="J24" s="22"/>
      <c r="K24" s="21"/>
      <c r="L24" s="22"/>
      <c r="M24" s="21"/>
      <c r="N24" s="22"/>
    </row>
    <row r="25" spans="1:14" ht="14.25" customHeight="1">
      <c r="A25" s="338" t="s">
        <v>22</v>
      </c>
      <c r="B25" s="97" t="s">
        <v>94</v>
      </c>
      <c r="C25" s="130"/>
      <c r="D25" s="211"/>
      <c r="E25" s="336"/>
      <c r="F25" s="334"/>
      <c r="G25" s="25"/>
      <c r="H25" s="15"/>
      <c r="I25" s="21"/>
      <c r="J25" s="22"/>
      <c r="K25" s="21"/>
      <c r="L25" s="22"/>
      <c r="M25" s="21"/>
      <c r="N25" s="22"/>
    </row>
    <row r="26" spans="1:14" ht="14.25" customHeight="1">
      <c r="A26" s="342"/>
      <c r="B26" s="93" t="s">
        <v>95</v>
      </c>
      <c r="C26" s="88"/>
      <c r="D26" s="212"/>
      <c r="E26" s="337"/>
      <c r="F26" s="335"/>
      <c r="G26" s="12"/>
      <c r="H26" s="22"/>
      <c r="I26" s="4"/>
      <c r="J26" s="5"/>
      <c r="K26" s="4"/>
      <c r="L26" s="5"/>
      <c r="M26" s="4"/>
      <c r="N26" s="5"/>
    </row>
    <row r="27" spans="1:14" ht="14.25" customHeight="1">
      <c r="A27" s="338" t="s">
        <v>23</v>
      </c>
      <c r="B27" s="97" t="s">
        <v>94</v>
      </c>
      <c r="C27" s="131"/>
      <c r="D27" s="211"/>
      <c r="E27" s="336"/>
      <c r="F27" s="334"/>
      <c r="G27" s="25"/>
      <c r="H27" s="15"/>
      <c r="I27" s="4"/>
      <c r="J27" s="5"/>
      <c r="K27" s="4"/>
      <c r="L27" s="5"/>
      <c r="M27" s="4"/>
      <c r="N27" s="5"/>
    </row>
    <row r="28" spans="1:14" ht="14.25" customHeight="1">
      <c r="A28" s="342"/>
      <c r="B28" s="93" t="s">
        <v>95</v>
      </c>
      <c r="C28" s="88"/>
      <c r="D28" s="212"/>
      <c r="E28" s="337"/>
      <c r="F28" s="335"/>
      <c r="G28" s="12"/>
      <c r="H28" s="22"/>
      <c r="I28" s="4"/>
      <c r="J28" s="5"/>
      <c r="K28" s="4"/>
      <c r="L28" s="5"/>
      <c r="M28" s="4"/>
      <c r="N28" s="5"/>
    </row>
    <row r="29" spans="1:14" ht="14.25" customHeight="1">
      <c r="A29" s="338" t="s">
        <v>24</v>
      </c>
      <c r="B29" s="97" t="s">
        <v>94</v>
      </c>
      <c r="C29" s="131"/>
      <c r="D29" s="211"/>
      <c r="E29" s="343"/>
      <c r="F29" s="334"/>
      <c r="G29" s="25"/>
      <c r="H29" s="15"/>
      <c r="I29" s="4"/>
      <c r="J29" s="5"/>
      <c r="K29" s="4"/>
      <c r="L29" s="5"/>
      <c r="M29" s="4"/>
      <c r="N29" s="5"/>
    </row>
    <row r="30" spans="1:14" ht="14.25" customHeight="1">
      <c r="A30" s="342"/>
      <c r="B30" s="93" t="s">
        <v>95</v>
      </c>
      <c r="C30" s="88"/>
      <c r="D30" s="212"/>
      <c r="E30" s="344"/>
      <c r="F30" s="335"/>
      <c r="G30" s="12"/>
      <c r="H30" s="22"/>
      <c r="I30" s="4"/>
      <c r="J30" s="5"/>
      <c r="K30" s="4"/>
      <c r="L30" s="5"/>
      <c r="M30" s="4"/>
      <c r="N30" s="5"/>
    </row>
    <row r="31" spans="1:14" ht="14.25" customHeight="1">
      <c r="A31" s="338" t="s">
        <v>25</v>
      </c>
      <c r="B31" s="97" t="s">
        <v>94</v>
      </c>
      <c r="C31" s="131"/>
      <c r="D31" s="211"/>
      <c r="E31" s="343"/>
      <c r="F31" s="334"/>
      <c r="G31" s="25"/>
      <c r="H31" s="15"/>
      <c r="I31" s="4"/>
      <c r="J31" s="5"/>
      <c r="K31" s="4"/>
      <c r="L31" s="5"/>
      <c r="M31" s="4"/>
      <c r="N31" s="5"/>
    </row>
    <row r="32" spans="1:14" ht="14.25" customHeight="1">
      <c r="A32" s="342"/>
      <c r="B32" s="93" t="s">
        <v>95</v>
      </c>
      <c r="C32" s="88"/>
      <c r="D32" s="212"/>
      <c r="E32" s="344"/>
      <c r="F32" s="335"/>
      <c r="G32" s="12"/>
      <c r="H32" s="22"/>
      <c r="I32" s="4"/>
      <c r="J32" s="5"/>
      <c r="K32" s="4"/>
      <c r="L32" s="5"/>
      <c r="M32" s="4"/>
      <c r="N32" s="5"/>
    </row>
    <row r="33" spans="1:14" ht="14.25" customHeight="1">
      <c r="A33" s="338" t="s">
        <v>26</v>
      </c>
      <c r="B33" s="97" t="s">
        <v>94</v>
      </c>
      <c r="C33" s="131"/>
      <c r="D33" s="211"/>
      <c r="E33" s="336"/>
      <c r="F33" s="334"/>
      <c r="G33" s="25"/>
      <c r="H33" s="15"/>
      <c r="I33" s="14"/>
      <c r="J33" s="15"/>
      <c r="K33" s="14"/>
      <c r="L33" s="15"/>
      <c r="M33" s="14"/>
      <c r="N33" s="15"/>
    </row>
    <row r="34" spans="1:14" ht="14.25" customHeight="1" thickBot="1">
      <c r="A34" s="339"/>
      <c r="B34" s="99" t="s">
        <v>95</v>
      </c>
      <c r="C34" s="88"/>
      <c r="D34" s="212"/>
      <c r="E34" s="340"/>
      <c r="F34" s="341"/>
      <c r="G34" s="12"/>
      <c r="H34" s="2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22" t="s">
        <v>32</v>
      </c>
      <c r="B36" s="322"/>
      <c r="C36" s="322"/>
      <c r="D36" s="323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322" t="s">
        <v>35</v>
      </c>
      <c r="C38" s="322"/>
      <c r="D38" s="322"/>
      <c r="E38" s="323"/>
      <c r="F38" s="33"/>
      <c r="I38" s="239"/>
    </row>
    <row r="39" spans="1:9" ht="14.25" customHeight="1">
      <c r="A39" s="33"/>
      <c r="B39" s="322" t="s">
        <v>34</v>
      </c>
      <c r="C39" s="322"/>
      <c r="D39" s="322"/>
      <c r="E39" s="33"/>
      <c r="F39" s="33"/>
      <c r="I39" s="239"/>
    </row>
    <row r="40" spans="1:9" ht="14.25" customHeight="1">
      <c r="A40" s="33"/>
      <c r="B40" s="33"/>
      <c r="C40" s="33"/>
      <c r="D40" s="33"/>
      <c r="E40" s="33"/>
      <c r="F40" s="33"/>
      <c r="I40" s="239"/>
    </row>
    <row r="41" ht="14.25" customHeight="1">
      <c r="I41" s="239"/>
    </row>
    <row r="42" ht="14.25" customHeight="1">
      <c r="I42" s="239"/>
    </row>
    <row r="43" ht="14.25" customHeight="1">
      <c r="I43" s="239"/>
    </row>
    <row r="44" ht="14.25" customHeight="1">
      <c r="I44" s="239"/>
    </row>
    <row r="45" ht="14.25" customHeight="1">
      <c r="I45" s="239"/>
    </row>
    <row r="46" ht="14.25" customHeight="1">
      <c r="I46" s="239"/>
    </row>
    <row r="47" ht="14.25" customHeight="1">
      <c r="I47" s="239"/>
    </row>
    <row r="48" ht="14.25" customHeight="1">
      <c r="I48" s="239"/>
    </row>
    <row r="49" ht="14.25" customHeight="1">
      <c r="I49" s="239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B8:D8"/>
    <mergeCell ref="F21:F22"/>
    <mergeCell ref="F23:F24"/>
    <mergeCell ref="K9:L9"/>
    <mergeCell ref="G9:H9"/>
    <mergeCell ref="F15:F16"/>
    <mergeCell ref="A13:A14"/>
    <mergeCell ref="I9:J9"/>
    <mergeCell ref="E13:E14"/>
    <mergeCell ref="E11:E12"/>
    <mergeCell ref="A11:A12"/>
    <mergeCell ref="F11:F1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58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9"/>
      <c r="B9" s="345" t="s">
        <v>8</v>
      </c>
      <c r="C9" s="319"/>
      <c r="D9" s="333" t="s">
        <v>9</v>
      </c>
      <c r="E9" s="311" t="s">
        <v>10</v>
      </c>
      <c r="F9" s="333" t="s">
        <v>9</v>
      </c>
      <c r="G9" s="293" t="s">
        <v>27</v>
      </c>
      <c r="H9" s="294"/>
      <c r="I9" s="313" t="s">
        <v>98</v>
      </c>
      <c r="J9" s="314"/>
      <c r="K9" s="313" t="s">
        <v>13</v>
      </c>
      <c r="L9" s="467"/>
      <c r="M9" s="460" t="s">
        <v>14</v>
      </c>
      <c r="N9" s="461"/>
    </row>
    <row r="10" spans="1:14" ht="15" thickBot="1">
      <c r="A10" s="310"/>
      <c r="B10" s="408"/>
      <c r="C10" s="340"/>
      <c r="D10" s="341"/>
      <c r="E10" s="312"/>
      <c r="F10" s="341"/>
      <c r="G10" s="18" t="s">
        <v>114</v>
      </c>
      <c r="H10" s="15" t="s">
        <v>9</v>
      </c>
      <c r="I10" s="121" t="s">
        <v>99</v>
      </c>
      <c r="J10" s="15" t="s">
        <v>9</v>
      </c>
      <c r="K10" s="2" t="s">
        <v>10</v>
      </c>
      <c r="L10" s="163" t="s">
        <v>9</v>
      </c>
      <c r="M10" s="164" t="s">
        <v>30</v>
      </c>
      <c r="N10" s="165" t="s">
        <v>9</v>
      </c>
    </row>
    <row r="11" spans="1:14" ht="15.75" customHeight="1" thickTop="1">
      <c r="A11" s="430" t="s">
        <v>16</v>
      </c>
      <c r="B11" s="61" t="s">
        <v>94</v>
      </c>
      <c r="C11" s="86">
        <v>3690</v>
      </c>
      <c r="D11" s="215">
        <f>9.621*1.075*1.2</f>
        <v>12.41109</v>
      </c>
      <c r="E11" s="311">
        <v>50</v>
      </c>
      <c r="F11" s="464">
        <v>22.54</v>
      </c>
      <c r="G11" s="122"/>
      <c r="H11" s="123"/>
      <c r="I11" s="465">
        <v>13000</v>
      </c>
      <c r="J11" s="462">
        <v>164.54</v>
      </c>
      <c r="K11" s="85"/>
      <c r="L11" s="161"/>
      <c r="M11" s="84"/>
      <c r="N11" s="118"/>
    </row>
    <row r="12" spans="1:14" ht="15" customHeight="1">
      <c r="A12" s="397"/>
      <c r="B12" s="65" t="s">
        <v>95</v>
      </c>
      <c r="C12" s="105">
        <v>810</v>
      </c>
      <c r="D12" s="219">
        <f>4.927*1.075*1.2</f>
        <v>6.355829999999998</v>
      </c>
      <c r="E12" s="412"/>
      <c r="F12" s="443"/>
      <c r="G12" s="124"/>
      <c r="H12" s="125"/>
      <c r="I12" s="466"/>
      <c r="J12" s="463"/>
      <c r="K12" s="85"/>
      <c r="L12" s="161"/>
      <c r="M12" s="84"/>
      <c r="N12" s="118"/>
    </row>
    <row r="13" spans="1:14" ht="15" customHeight="1" thickBot="1">
      <c r="A13" s="397"/>
      <c r="B13" s="65" t="s">
        <v>110</v>
      </c>
      <c r="C13" s="133">
        <v>17.25</v>
      </c>
      <c r="D13" s="219">
        <f>46.514*1.075*1.2</f>
        <v>60.00306</v>
      </c>
      <c r="E13" s="412"/>
      <c r="F13" s="443"/>
      <c r="G13" s="124"/>
      <c r="H13" s="125"/>
      <c r="I13" s="466"/>
      <c r="J13" s="463"/>
      <c r="K13" s="85"/>
      <c r="L13" s="161"/>
      <c r="M13" s="84"/>
      <c r="N13" s="118"/>
    </row>
    <row r="14" spans="1:14" ht="15" customHeight="1" thickTop="1">
      <c r="A14" s="396" t="s">
        <v>17</v>
      </c>
      <c r="B14" s="65" t="s">
        <v>94</v>
      </c>
      <c r="C14" s="201"/>
      <c r="D14" s="215">
        <f>9.621*1.075*1.2</f>
        <v>12.41109</v>
      </c>
      <c r="E14" s="411"/>
      <c r="F14" s="457">
        <v>22.54</v>
      </c>
      <c r="G14" s="126"/>
      <c r="H14" s="127"/>
      <c r="I14" s="451"/>
      <c r="J14" s="448"/>
      <c r="K14" s="76"/>
      <c r="L14" s="160"/>
      <c r="M14" s="83"/>
      <c r="N14" s="113"/>
    </row>
    <row r="15" spans="1:14" ht="15" customHeight="1">
      <c r="A15" s="397"/>
      <c r="B15" s="65" t="s">
        <v>95</v>
      </c>
      <c r="C15" s="105"/>
      <c r="D15" s="219">
        <f>4.927*1.075*1.2</f>
        <v>6.355829999999998</v>
      </c>
      <c r="E15" s="412"/>
      <c r="F15" s="458"/>
      <c r="G15" s="124"/>
      <c r="H15" s="125"/>
      <c r="I15" s="452"/>
      <c r="J15" s="449"/>
      <c r="K15" s="85"/>
      <c r="L15" s="161"/>
      <c r="M15" s="84"/>
      <c r="N15" s="118"/>
    </row>
    <row r="16" spans="1:14" ht="15" customHeight="1" thickBot="1">
      <c r="A16" s="397"/>
      <c r="B16" s="65" t="s">
        <v>110</v>
      </c>
      <c r="C16" s="133"/>
      <c r="D16" s="219">
        <f>46.514*1.075*1.2</f>
        <v>60.00306</v>
      </c>
      <c r="E16" s="412"/>
      <c r="F16" s="458"/>
      <c r="G16" s="124"/>
      <c r="H16" s="125"/>
      <c r="I16" s="452"/>
      <c r="J16" s="449"/>
      <c r="K16" s="85"/>
      <c r="L16" s="161"/>
      <c r="M16" s="84"/>
      <c r="N16" s="118"/>
    </row>
    <row r="17" spans="1:14" ht="15" customHeight="1" thickTop="1">
      <c r="A17" s="396" t="s">
        <v>18</v>
      </c>
      <c r="B17" s="69" t="s">
        <v>94</v>
      </c>
      <c r="C17" s="201"/>
      <c r="D17" s="215">
        <f>9.621*1.075*1.2</f>
        <v>12.41109</v>
      </c>
      <c r="E17" s="411"/>
      <c r="F17" s="457">
        <v>22.54</v>
      </c>
      <c r="G17" s="126"/>
      <c r="H17" s="127"/>
      <c r="I17" s="451"/>
      <c r="J17" s="448"/>
      <c r="K17" s="76"/>
      <c r="L17" s="160"/>
      <c r="M17" s="83"/>
      <c r="N17" s="113"/>
    </row>
    <row r="18" spans="1:14" ht="15" customHeight="1">
      <c r="A18" s="397"/>
      <c r="B18" s="65" t="s">
        <v>95</v>
      </c>
      <c r="C18" s="105"/>
      <c r="D18" s="219">
        <f>4.927*1.075*1.2</f>
        <v>6.355829999999998</v>
      </c>
      <c r="E18" s="412"/>
      <c r="F18" s="458"/>
      <c r="G18" s="124"/>
      <c r="H18" s="125"/>
      <c r="I18" s="452"/>
      <c r="J18" s="449"/>
      <c r="K18" s="85"/>
      <c r="L18" s="161"/>
      <c r="M18" s="84"/>
      <c r="N18" s="118"/>
    </row>
    <row r="19" spans="1:14" ht="15" customHeight="1" thickBot="1">
      <c r="A19" s="397"/>
      <c r="B19" s="65" t="s">
        <v>110</v>
      </c>
      <c r="C19" s="133"/>
      <c r="D19" s="219">
        <f>46.514*1.075*1.2</f>
        <v>60.00306</v>
      </c>
      <c r="E19" s="412"/>
      <c r="F19" s="458"/>
      <c r="G19" s="124"/>
      <c r="H19" s="125"/>
      <c r="I19" s="452"/>
      <c r="J19" s="449"/>
      <c r="K19" s="85"/>
      <c r="L19" s="161"/>
      <c r="M19" s="84"/>
      <c r="N19" s="118"/>
    </row>
    <row r="20" spans="1:14" ht="13.5" thickTop="1">
      <c r="A20" s="396" t="s">
        <v>19</v>
      </c>
      <c r="B20" s="69" t="s">
        <v>94</v>
      </c>
      <c r="C20" s="201"/>
      <c r="D20" s="215">
        <f>(6.39+3.138+0.093)*1.075*1.2</f>
        <v>12.411089999999998</v>
      </c>
      <c r="E20" s="411"/>
      <c r="F20" s="457">
        <v>22.54</v>
      </c>
      <c r="G20" s="126"/>
      <c r="H20" s="127"/>
      <c r="I20" s="451"/>
      <c r="J20" s="448"/>
      <c r="K20" s="76"/>
      <c r="L20" s="160"/>
      <c r="M20" s="83"/>
      <c r="N20" s="113"/>
    </row>
    <row r="21" spans="1:14" ht="15" customHeight="1">
      <c r="A21" s="397"/>
      <c r="B21" s="65" t="s">
        <v>95</v>
      </c>
      <c r="C21" s="105"/>
      <c r="D21" s="219">
        <f>(4.05+0.784+0.093)*1.075*1.2</f>
        <v>6.355829999999998</v>
      </c>
      <c r="E21" s="412"/>
      <c r="F21" s="458"/>
      <c r="G21" s="124"/>
      <c r="H21" s="125"/>
      <c r="I21" s="452"/>
      <c r="J21" s="449"/>
      <c r="K21" s="85"/>
      <c r="L21" s="161"/>
      <c r="M21" s="84"/>
      <c r="N21" s="118"/>
    </row>
    <row r="22" spans="1:14" ht="15" customHeight="1" thickBot="1">
      <c r="A22" s="397"/>
      <c r="B22" s="65" t="s">
        <v>110</v>
      </c>
      <c r="C22" s="133"/>
      <c r="D22" s="219">
        <f>46.514*1.075*1.2</f>
        <v>60.00306</v>
      </c>
      <c r="E22" s="412"/>
      <c r="F22" s="458"/>
      <c r="G22" s="124"/>
      <c r="H22" s="125"/>
      <c r="I22" s="452"/>
      <c r="J22" s="449"/>
      <c r="K22" s="85"/>
      <c r="L22" s="161"/>
      <c r="M22" s="84"/>
      <c r="N22" s="118"/>
    </row>
    <row r="23" spans="1:14" ht="13.5" thickTop="1">
      <c r="A23" s="396" t="s">
        <v>20</v>
      </c>
      <c r="B23" s="69" t="s">
        <v>94</v>
      </c>
      <c r="C23" s="86"/>
      <c r="D23" s="215">
        <f>(6.39+3.138+0.093)*1.075*1.2</f>
        <v>12.411089999999998</v>
      </c>
      <c r="E23" s="411"/>
      <c r="F23" s="457">
        <v>22.54</v>
      </c>
      <c r="G23" s="126"/>
      <c r="H23" s="127"/>
      <c r="I23" s="445"/>
      <c r="J23" s="448"/>
      <c r="K23" s="76"/>
      <c r="L23" s="160"/>
      <c r="M23" s="83"/>
      <c r="N23" s="113"/>
    </row>
    <row r="24" spans="1:14" ht="15" customHeight="1">
      <c r="A24" s="397"/>
      <c r="B24" s="65" t="s">
        <v>95</v>
      </c>
      <c r="C24" s="105"/>
      <c r="D24" s="219">
        <f>(4.05+0.784+0.093)*1.075*1.2</f>
        <v>6.355829999999998</v>
      </c>
      <c r="E24" s="412"/>
      <c r="F24" s="458"/>
      <c r="G24" s="124"/>
      <c r="H24" s="125"/>
      <c r="I24" s="446"/>
      <c r="J24" s="449"/>
      <c r="K24" s="85"/>
      <c r="L24" s="161"/>
      <c r="M24" s="84"/>
      <c r="N24" s="118"/>
    </row>
    <row r="25" spans="1:14" ht="15" customHeight="1" thickBot="1">
      <c r="A25" s="397"/>
      <c r="B25" s="65" t="s">
        <v>110</v>
      </c>
      <c r="C25" s="133"/>
      <c r="D25" s="219">
        <f>46.514*1.075*1.2</f>
        <v>60.00306</v>
      </c>
      <c r="E25" s="412"/>
      <c r="F25" s="458"/>
      <c r="G25" s="124"/>
      <c r="H25" s="125"/>
      <c r="I25" s="459"/>
      <c r="J25" s="449"/>
      <c r="K25" s="85"/>
      <c r="L25" s="161"/>
      <c r="M25" s="84"/>
      <c r="N25" s="118"/>
    </row>
    <row r="26" spans="1:14" ht="15" customHeight="1" thickTop="1">
      <c r="A26" s="396" t="s">
        <v>68</v>
      </c>
      <c r="B26" s="69" t="s">
        <v>94</v>
      </c>
      <c r="C26" s="86"/>
      <c r="D26" s="215">
        <f>(6.39+3.138+0.093)*1.075*1.2</f>
        <v>12.411089999999998</v>
      </c>
      <c r="E26" s="411"/>
      <c r="F26" s="457">
        <v>22.54</v>
      </c>
      <c r="G26" s="126"/>
      <c r="H26" s="127"/>
      <c r="I26" s="445"/>
      <c r="J26" s="448"/>
      <c r="K26" s="76"/>
      <c r="L26" s="160"/>
      <c r="M26" s="83"/>
      <c r="N26" s="113"/>
    </row>
    <row r="27" spans="1:14" ht="15.75" customHeight="1">
      <c r="A27" s="397"/>
      <c r="B27" s="65" t="s">
        <v>95</v>
      </c>
      <c r="C27" s="105"/>
      <c r="D27" s="219">
        <f>(4.05+0.784+0.093)*1.075*1.2</f>
        <v>6.355829999999998</v>
      </c>
      <c r="E27" s="412"/>
      <c r="F27" s="458"/>
      <c r="G27" s="124"/>
      <c r="H27" s="125"/>
      <c r="I27" s="446"/>
      <c r="J27" s="449"/>
      <c r="K27" s="85"/>
      <c r="L27" s="161"/>
      <c r="M27" s="84"/>
      <c r="N27" s="118"/>
    </row>
    <row r="28" spans="1:14" ht="16.5" customHeight="1" thickBot="1">
      <c r="A28" s="397"/>
      <c r="B28" s="65" t="s">
        <v>110</v>
      </c>
      <c r="C28" s="133"/>
      <c r="D28" s="219">
        <f>46.514*1.075*1.2</f>
        <v>60.00306</v>
      </c>
      <c r="E28" s="412"/>
      <c r="F28" s="458"/>
      <c r="G28" s="124"/>
      <c r="H28" s="125"/>
      <c r="I28" s="459"/>
      <c r="J28" s="449"/>
      <c r="K28" s="85"/>
      <c r="L28" s="161"/>
      <c r="M28" s="84"/>
      <c r="N28" s="118"/>
    </row>
    <row r="29" spans="1:14" ht="13.5" thickTop="1">
      <c r="A29" s="396" t="s">
        <v>69</v>
      </c>
      <c r="B29" s="69" t="s">
        <v>94</v>
      </c>
      <c r="C29" s="86"/>
      <c r="D29" s="215">
        <f>(6.39+3.138+0.093)*1.075*1.2</f>
        <v>12.411089999999998</v>
      </c>
      <c r="E29" s="411"/>
      <c r="F29" s="442">
        <v>22.54</v>
      </c>
      <c r="G29" s="141"/>
      <c r="H29" s="194"/>
      <c r="I29" s="439"/>
      <c r="J29" s="448"/>
      <c r="K29" s="76"/>
      <c r="L29" s="160"/>
      <c r="M29" s="83"/>
      <c r="N29" s="113"/>
    </row>
    <row r="30" spans="1:14" ht="15" customHeight="1">
      <c r="A30" s="397"/>
      <c r="B30" s="65" t="s">
        <v>95</v>
      </c>
      <c r="C30" s="105"/>
      <c r="D30" s="219">
        <f>(4.05+0.784+0.093)*1.075*1.2</f>
        <v>6.355829999999998</v>
      </c>
      <c r="E30" s="412"/>
      <c r="F30" s="443"/>
      <c r="G30" s="142"/>
      <c r="H30" s="195"/>
      <c r="I30" s="440"/>
      <c r="J30" s="449"/>
      <c r="K30" s="85"/>
      <c r="L30" s="161"/>
      <c r="M30" s="84"/>
      <c r="N30" s="118"/>
    </row>
    <row r="31" spans="1:14" ht="15" customHeight="1" thickBot="1">
      <c r="A31" s="397"/>
      <c r="B31" s="65" t="s">
        <v>110</v>
      </c>
      <c r="C31" s="133"/>
      <c r="D31" s="219">
        <f>46.514*1.075*1.2</f>
        <v>60.00306</v>
      </c>
      <c r="E31" s="412"/>
      <c r="F31" s="443"/>
      <c r="G31" s="142"/>
      <c r="H31" s="196"/>
      <c r="I31" s="441"/>
      <c r="J31" s="449"/>
      <c r="K31" s="85"/>
      <c r="L31" s="161"/>
      <c r="M31" s="84"/>
      <c r="N31" s="118"/>
    </row>
    <row r="32" spans="1:14" ht="13.5" thickTop="1">
      <c r="A32" s="396" t="s">
        <v>22</v>
      </c>
      <c r="B32" s="69" t="s">
        <v>94</v>
      </c>
      <c r="C32" s="86"/>
      <c r="D32" s="215">
        <f>(6.39+3.138+0.093)*1.075*1.2</f>
        <v>12.411089999999998</v>
      </c>
      <c r="E32" s="411"/>
      <c r="F32" s="442">
        <v>22.54</v>
      </c>
      <c r="G32" s="445"/>
      <c r="H32" s="449"/>
      <c r="I32" s="445"/>
      <c r="J32" s="448"/>
      <c r="K32" s="336"/>
      <c r="L32" s="442"/>
      <c r="M32" s="445"/>
      <c r="N32" s="448"/>
    </row>
    <row r="33" spans="1:14" ht="15" customHeight="1">
      <c r="A33" s="397"/>
      <c r="B33" s="65" t="s">
        <v>95</v>
      </c>
      <c r="C33" s="105"/>
      <c r="D33" s="219">
        <f>(4.05+0.784+0.093)*1.075*1.2</f>
        <v>6.355829999999998</v>
      </c>
      <c r="E33" s="412"/>
      <c r="F33" s="443"/>
      <c r="G33" s="446"/>
      <c r="H33" s="449"/>
      <c r="I33" s="446"/>
      <c r="J33" s="449"/>
      <c r="K33" s="321"/>
      <c r="L33" s="443"/>
      <c r="M33" s="446"/>
      <c r="N33" s="449"/>
    </row>
    <row r="34" spans="1:14" ht="15" customHeight="1" thickBot="1">
      <c r="A34" s="397"/>
      <c r="B34" s="65" t="s">
        <v>110</v>
      </c>
      <c r="C34" s="133"/>
      <c r="D34" s="219">
        <f>46.514*1.075*1.2</f>
        <v>60.00306</v>
      </c>
      <c r="E34" s="412"/>
      <c r="F34" s="443"/>
      <c r="G34" s="446"/>
      <c r="H34" s="449"/>
      <c r="I34" s="446"/>
      <c r="J34" s="449"/>
      <c r="K34" s="321"/>
      <c r="L34" s="443"/>
      <c r="M34" s="446"/>
      <c r="N34" s="449"/>
    </row>
    <row r="35" spans="1:14" ht="13.5" thickTop="1">
      <c r="A35" s="396" t="s">
        <v>23</v>
      </c>
      <c r="B35" s="69" t="s">
        <v>94</v>
      </c>
      <c r="C35" s="86"/>
      <c r="D35" s="213">
        <f>10.681*1.075*1.2</f>
        <v>13.778489999999998</v>
      </c>
      <c r="E35" s="411"/>
      <c r="F35" s="442">
        <v>22.54</v>
      </c>
      <c r="G35" s="445"/>
      <c r="H35" s="448"/>
      <c r="I35" s="453"/>
      <c r="J35" s="448"/>
      <c r="K35" s="336"/>
      <c r="L35" s="442"/>
      <c r="M35" s="445"/>
      <c r="N35" s="448"/>
    </row>
    <row r="36" spans="1:14" ht="15" customHeight="1">
      <c r="A36" s="397"/>
      <c r="B36" s="65" t="s">
        <v>95</v>
      </c>
      <c r="C36" s="105"/>
      <c r="D36" s="214">
        <f>5.597*1.075*1.2</f>
        <v>7.220129999999999</v>
      </c>
      <c r="E36" s="412"/>
      <c r="F36" s="443"/>
      <c r="G36" s="446"/>
      <c r="H36" s="449"/>
      <c r="I36" s="454"/>
      <c r="J36" s="449"/>
      <c r="K36" s="321"/>
      <c r="L36" s="443"/>
      <c r="M36" s="446"/>
      <c r="N36" s="449"/>
    </row>
    <row r="37" spans="1:14" ht="15" customHeight="1" thickBot="1">
      <c r="A37" s="397"/>
      <c r="B37" s="65" t="s">
        <v>110</v>
      </c>
      <c r="C37" s="133"/>
      <c r="D37" s="214">
        <v>60.003</v>
      </c>
      <c r="E37" s="412"/>
      <c r="F37" s="443"/>
      <c r="G37" s="446"/>
      <c r="H37" s="449"/>
      <c r="I37" s="454"/>
      <c r="J37" s="449"/>
      <c r="K37" s="321"/>
      <c r="L37" s="443"/>
      <c r="M37" s="446"/>
      <c r="N37" s="449"/>
    </row>
    <row r="38" spans="1:14" ht="13.5" thickTop="1">
      <c r="A38" s="396" t="s">
        <v>24</v>
      </c>
      <c r="B38" s="154" t="s">
        <v>94</v>
      </c>
      <c r="C38" s="77"/>
      <c r="D38" s="213">
        <f>10.681*1.075*1.2</f>
        <v>13.778489999999998</v>
      </c>
      <c r="E38" s="411"/>
      <c r="F38" s="442">
        <v>22.54</v>
      </c>
      <c r="G38" s="445"/>
      <c r="H38" s="448"/>
      <c r="I38" s="472"/>
      <c r="J38" s="448"/>
      <c r="K38" s="336"/>
      <c r="L38" s="442"/>
      <c r="M38" s="445"/>
      <c r="N38" s="448"/>
    </row>
    <row r="39" spans="1:14" ht="15" customHeight="1">
      <c r="A39" s="397"/>
      <c r="B39" s="155" t="s">
        <v>95</v>
      </c>
      <c r="C39" s="78"/>
      <c r="D39" s="214">
        <f>5.597*1.075*1.2</f>
        <v>7.220129999999999</v>
      </c>
      <c r="E39" s="412"/>
      <c r="F39" s="443"/>
      <c r="G39" s="446"/>
      <c r="H39" s="449"/>
      <c r="I39" s="472"/>
      <c r="J39" s="449"/>
      <c r="K39" s="321"/>
      <c r="L39" s="443"/>
      <c r="M39" s="446"/>
      <c r="N39" s="449"/>
    </row>
    <row r="40" spans="1:14" ht="15" customHeight="1" thickBot="1">
      <c r="A40" s="397"/>
      <c r="B40" s="155" t="s">
        <v>110</v>
      </c>
      <c r="C40" s="153"/>
      <c r="D40" s="214">
        <v>60.003</v>
      </c>
      <c r="E40" s="412"/>
      <c r="F40" s="443"/>
      <c r="G40" s="446"/>
      <c r="H40" s="449"/>
      <c r="I40" s="472"/>
      <c r="J40" s="449"/>
      <c r="K40" s="321"/>
      <c r="L40" s="443"/>
      <c r="M40" s="446"/>
      <c r="N40" s="449"/>
    </row>
    <row r="41" spans="1:14" ht="13.5" thickTop="1">
      <c r="A41" s="396" t="s">
        <v>25</v>
      </c>
      <c r="B41" s="69" t="s">
        <v>94</v>
      </c>
      <c r="C41" s="105"/>
      <c r="D41" s="213">
        <f>10.681*1.075*1.2</f>
        <v>13.778489999999998</v>
      </c>
      <c r="E41" s="336"/>
      <c r="F41" s="442">
        <v>22.54</v>
      </c>
      <c r="G41" s="445"/>
      <c r="H41" s="448"/>
      <c r="I41" s="452"/>
      <c r="J41" s="473"/>
      <c r="K41" s="336"/>
      <c r="L41" s="442"/>
      <c r="M41" s="445"/>
      <c r="N41" s="448"/>
    </row>
    <row r="42" spans="1:14" ht="12.75">
      <c r="A42" s="397"/>
      <c r="B42" s="65" t="s">
        <v>95</v>
      </c>
      <c r="C42" s="105"/>
      <c r="D42" s="214">
        <f>5.597*1.075*1.2</f>
        <v>7.220129999999999</v>
      </c>
      <c r="E42" s="321"/>
      <c r="F42" s="443"/>
      <c r="G42" s="446"/>
      <c r="H42" s="449"/>
      <c r="I42" s="452"/>
      <c r="J42" s="473"/>
      <c r="K42" s="321"/>
      <c r="L42" s="443"/>
      <c r="M42" s="446"/>
      <c r="N42" s="449"/>
    </row>
    <row r="43" spans="1:15" ht="13.5" thickBot="1">
      <c r="A43" s="397"/>
      <c r="B43" s="65" t="s">
        <v>110</v>
      </c>
      <c r="C43" s="152"/>
      <c r="D43" s="214">
        <v>60.003</v>
      </c>
      <c r="E43" s="321"/>
      <c r="F43" s="443"/>
      <c r="G43" s="446"/>
      <c r="H43" s="449"/>
      <c r="I43" s="452"/>
      <c r="J43" s="473"/>
      <c r="K43" s="321"/>
      <c r="L43" s="443"/>
      <c r="M43" s="446"/>
      <c r="N43" s="449"/>
      <c r="O43" s="162"/>
    </row>
    <row r="44" spans="1:15" ht="13.5" customHeight="1" thickTop="1">
      <c r="A44" s="468" t="s">
        <v>26</v>
      </c>
      <c r="B44" s="166" t="s">
        <v>94</v>
      </c>
      <c r="C44" s="77"/>
      <c r="D44" s="213">
        <f>10.681*1.075*1.2</f>
        <v>13.778489999999998</v>
      </c>
      <c r="E44" s="471"/>
      <c r="F44" s="456">
        <v>22.54</v>
      </c>
      <c r="G44" s="456"/>
      <c r="H44" s="456"/>
      <c r="I44" s="455"/>
      <c r="J44" s="455"/>
      <c r="K44" s="439"/>
      <c r="L44" s="442"/>
      <c r="M44" s="445"/>
      <c r="N44" s="448"/>
      <c r="O44" s="162"/>
    </row>
    <row r="45" spans="1:15" ht="13.5" customHeight="1">
      <c r="A45" s="469"/>
      <c r="B45" s="167" t="s">
        <v>95</v>
      </c>
      <c r="C45" s="78"/>
      <c r="D45" s="214">
        <f>5.597*1.075*1.2</f>
        <v>7.220129999999999</v>
      </c>
      <c r="E45" s="471"/>
      <c r="F45" s="456"/>
      <c r="G45" s="456"/>
      <c r="H45" s="456"/>
      <c r="I45" s="455"/>
      <c r="J45" s="455"/>
      <c r="K45" s="440"/>
      <c r="L45" s="443"/>
      <c r="M45" s="446"/>
      <c r="N45" s="449"/>
      <c r="O45" s="162"/>
    </row>
    <row r="46" spans="1:15" ht="13.5" customHeight="1" thickBot="1">
      <c r="A46" s="470"/>
      <c r="B46" s="168" t="s">
        <v>110</v>
      </c>
      <c r="C46" s="153"/>
      <c r="D46" s="214">
        <v>60.003</v>
      </c>
      <c r="E46" s="471"/>
      <c r="F46" s="456"/>
      <c r="G46" s="456"/>
      <c r="H46" s="456"/>
      <c r="I46" s="455"/>
      <c r="J46" s="455"/>
      <c r="K46" s="441"/>
      <c r="L46" s="444"/>
      <c r="M46" s="447"/>
      <c r="N46" s="450"/>
      <c r="O46" s="162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62"/>
    </row>
    <row r="48" spans="1:14" s="37" customFormat="1" ht="13.5" customHeight="1">
      <c r="A48" s="322" t="s">
        <v>32</v>
      </c>
      <c r="B48" s="322"/>
      <c r="C48" s="322"/>
      <c r="D48" s="32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ht="12.75">
      <c r="G53">
        <f>11550*137.12*1.2</f>
        <v>1900483.2</v>
      </c>
    </row>
  </sheetData>
  <mergeCells count="106">
    <mergeCell ref="I29:I31"/>
    <mergeCell ref="I38:I40"/>
    <mergeCell ref="I41:I43"/>
    <mergeCell ref="J38:J40"/>
    <mergeCell ref="J41:J43"/>
    <mergeCell ref="J29:J31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B51:D51"/>
    <mergeCell ref="E29:E31"/>
    <mergeCell ref="E32:E34"/>
    <mergeCell ref="A35:A37"/>
    <mergeCell ref="E35:E37"/>
    <mergeCell ref="B50:E50"/>
    <mergeCell ref="A38:A40"/>
    <mergeCell ref="E38:E40"/>
    <mergeCell ref="A41:A43"/>
    <mergeCell ref="E41:E43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48:D48"/>
    <mergeCell ref="F14:F16"/>
    <mergeCell ref="F29:F31"/>
    <mergeCell ref="I11:I13"/>
    <mergeCell ref="I14:I16"/>
    <mergeCell ref="A14:A16"/>
    <mergeCell ref="A11:A13"/>
    <mergeCell ref="A29:A31"/>
    <mergeCell ref="A32:A34"/>
    <mergeCell ref="A23:A25"/>
    <mergeCell ref="A17:A19"/>
    <mergeCell ref="E17:E19"/>
    <mergeCell ref="F17:F19"/>
    <mergeCell ref="M9:N9"/>
    <mergeCell ref="J11:J13"/>
    <mergeCell ref="J14:J16"/>
    <mergeCell ref="B9:C10"/>
    <mergeCell ref="I9:J9"/>
    <mergeCell ref="E11:E13"/>
    <mergeCell ref="F11:F13"/>
    <mergeCell ref="G32:G34"/>
    <mergeCell ref="H32:H34"/>
    <mergeCell ref="I32:I34"/>
    <mergeCell ref="J32:J34"/>
    <mergeCell ref="A20:A22"/>
    <mergeCell ref="E20:E22"/>
    <mergeCell ref="F20:F22"/>
    <mergeCell ref="E23:E25"/>
    <mergeCell ref="F23:F25"/>
    <mergeCell ref="A26:A28"/>
    <mergeCell ref="E26:E28"/>
    <mergeCell ref="F26:F28"/>
    <mergeCell ref="J23:J25"/>
    <mergeCell ref="J26:J28"/>
    <mergeCell ref="I23:I25"/>
    <mergeCell ref="I26:I28"/>
    <mergeCell ref="G44:G46"/>
    <mergeCell ref="H44:H46"/>
    <mergeCell ref="I44:I46"/>
    <mergeCell ref="G41:G43"/>
    <mergeCell ref="H41:H43"/>
    <mergeCell ref="E14:E16"/>
    <mergeCell ref="F38:F40"/>
    <mergeCell ref="J44:J46"/>
    <mergeCell ref="G38:G40"/>
    <mergeCell ref="H38:H40"/>
    <mergeCell ref="F41:F43"/>
    <mergeCell ref="F32:F34"/>
    <mergeCell ref="F35:F37"/>
    <mergeCell ref="G35:G37"/>
    <mergeCell ref="H35:H37"/>
    <mergeCell ref="N44:N46"/>
    <mergeCell ref="I17:I19"/>
    <mergeCell ref="J17:J19"/>
    <mergeCell ref="I35:I37"/>
    <mergeCell ref="J35:J37"/>
    <mergeCell ref="I20:I22"/>
    <mergeCell ref="J20:J22"/>
    <mergeCell ref="M41:M43"/>
    <mergeCell ref="N41:N43"/>
    <mergeCell ref="N32:N34"/>
    <mergeCell ref="K44:K46"/>
    <mergeCell ref="L44:L46"/>
    <mergeCell ref="M44:M46"/>
    <mergeCell ref="K32:K34"/>
    <mergeCell ref="L32:L34"/>
    <mergeCell ref="M32:M34"/>
    <mergeCell ref="M35:M37"/>
    <mergeCell ref="K41:K43"/>
    <mergeCell ref="L41:L43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E13" sqref="E13:E14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29" t="s">
        <v>29</v>
      </c>
      <c r="J1" s="429"/>
      <c r="K1" s="429"/>
      <c r="L1" s="28"/>
      <c r="M1" s="28"/>
      <c r="N1" s="28"/>
    </row>
    <row r="2" spans="1:14" s="34" customFormat="1" ht="15">
      <c r="A2" s="27" t="s">
        <v>1</v>
      </c>
      <c r="B2" s="27" t="s">
        <v>56</v>
      </c>
      <c r="C2" s="27"/>
      <c r="D2" s="27"/>
      <c r="E2" s="27"/>
      <c r="F2" s="27"/>
      <c r="G2" s="28"/>
      <c r="H2" s="28"/>
      <c r="I2" s="429" t="s">
        <v>2</v>
      </c>
      <c r="J2" s="429"/>
      <c r="K2" s="429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29" t="s">
        <v>3</v>
      </c>
      <c r="J3" s="429"/>
      <c r="K3" s="429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9"/>
      <c r="B9" s="345" t="s">
        <v>8</v>
      </c>
      <c r="C9" s="319"/>
      <c r="D9" s="333" t="s">
        <v>9</v>
      </c>
      <c r="E9" s="311" t="s">
        <v>10</v>
      </c>
      <c r="F9" s="333" t="s">
        <v>9</v>
      </c>
      <c r="G9" s="313" t="s">
        <v>27</v>
      </c>
      <c r="H9" s="314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08"/>
      <c r="C10" s="340"/>
      <c r="D10" s="341"/>
      <c r="E10" s="312"/>
      <c r="F10" s="341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0" t="s">
        <v>16</v>
      </c>
      <c r="B11" s="92" t="s">
        <v>94</v>
      </c>
      <c r="C11" s="86">
        <v>1350</v>
      </c>
      <c r="D11" s="220">
        <v>12.317</v>
      </c>
      <c r="E11" s="311">
        <v>20</v>
      </c>
      <c r="F11" s="333">
        <v>22.54</v>
      </c>
      <c r="G11" s="7">
        <v>13622</v>
      </c>
      <c r="H11" s="8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10"/>
      <c r="B12" s="93" t="s">
        <v>113</v>
      </c>
      <c r="C12" s="105">
        <v>17.25</v>
      </c>
      <c r="D12" s="223">
        <f>46.514*1.075*1.2</f>
        <v>60.00306</v>
      </c>
      <c r="E12" s="407"/>
      <c r="F12" s="335"/>
      <c r="G12" s="7">
        <v>300.41</v>
      </c>
      <c r="H12" s="8">
        <v>47.23</v>
      </c>
      <c r="I12" s="7"/>
      <c r="J12" s="8"/>
      <c r="K12" s="7"/>
      <c r="L12" s="8"/>
      <c r="M12" s="7"/>
      <c r="N12" s="8"/>
    </row>
    <row r="13" spans="1:14" ht="15" customHeight="1">
      <c r="A13" s="396" t="s">
        <v>17</v>
      </c>
      <c r="B13" s="92" t="s">
        <v>94</v>
      </c>
      <c r="C13" s="202"/>
      <c r="D13" s="220"/>
      <c r="E13" s="411"/>
      <c r="F13" s="425"/>
      <c r="G13" s="25"/>
      <c r="H13" s="15"/>
      <c r="I13" s="14"/>
      <c r="J13" s="15"/>
      <c r="K13" s="14"/>
      <c r="L13" s="15"/>
      <c r="M13" s="14"/>
      <c r="N13" s="15"/>
    </row>
    <row r="14" spans="1:14" ht="13.5" thickBot="1">
      <c r="A14" s="410"/>
      <c r="B14" s="93" t="s">
        <v>113</v>
      </c>
      <c r="C14" s="103"/>
      <c r="D14" s="223"/>
      <c r="E14" s="407"/>
      <c r="F14" s="438"/>
      <c r="G14" s="12"/>
      <c r="H14" s="22"/>
      <c r="I14" s="21"/>
      <c r="J14" s="22"/>
      <c r="K14" s="21"/>
      <c r="L14" s="22"/>
      <c r="M14" s="21"/>
      <c r="N14" s="22"/>
    </row>
    <row r="15" spans="1:14" ht="15" customHeight="1">
      <c r="A15" s="396" t="s">
        <v>18</v>
      </c>
      <c r="B15" s="92" t="s">
        <v>94</v>
      </c>
      <c r="C15" s="202"/>
      <c r="D15" s="220"/>
      <c r="E15" s="411"/>
      <c r="F15" s="425"/>
      <c r="G15" s="25"/>
      <c r="H15" s="15"/>
      <c r="I15" s="14"/>
      <c r="J15" s="15"/>
      <c r="K15" s="14"/>
      <c r="L15" s="15"/>
      <c r="M15" s="14"/>
      <c r="N15" s="15"/>
    </row>
    <row r="16" spans="1:14" ht="13.5" thickBot="1">
      <c r="A16" s="410"/>
      <c r="B16" s="93" t="s">
        <v>113</v>
      </c>
      <c r="C16" s="103"/>
      <c r="D16" s="223"/>
      <c r="E16" s="407"/>
      <c r="F16" s="438"/>
      <c r="G16" s="12"/>
      <c r="H16" s="22"/>
      <c r="I16" s="21"/>
      <c r="J16" s="22"/>
      <c r="K16" s="21"/>
      <c r="L16" s="22"/>
      <c r="M16" s="21"/>
      <c r="N16" s="22"/>
    </row>
    <row r="17" spans="1:14" ht="13.5" thickTop="1">
      <c r="A17" s="396" t="s">
        <v>19</v>
      </c>
      <c r="B17" s="92" t="s">
        <v>94</v>
      </c>
      <c r="C17" s="104"/>
      <c r="D17" s="213"/>
      <c r="E17" s="411"/>
      <c r="F17" s="425"/>
      <c r="G17" s="25"/>
      <c r="H17" s="15"/>
      <c r="I17" s="14"/>
      <c r="J17" s="15"/>
      <c r="K17" s="14"/>
      <c r="L17" s="15"/>
      <c r="M17" s="14"/>
      <c r="N17" s="15"/>
    </row>
    <row r="18" spans="1:14" ht="13.5" thickBot="1">
      <c r="A18" s="410"/>
      <c r="B18" s="93" t="s">
        <v>113</v>
      </c>
      <c r="C18" s="103"/>
      <c r="D18" s="214"/>
      <c r="E18" s="407"/>
      <c r="F18" s="438"/>
      <c r="G18" s="12"/>
      <c r="H18" s="22"/>
      <c r="I18" s="21"/>
      <c r="J18" s="22"/>
      <c r="K18" s="21"/>
      <c r="L18" s="22"/>
      <c r="M18" s="21"/>
      <c r="N18" s="22"/>
    </row>
    <row r="19" spans="1:14" ht="13.5" thickTop="1">
      <c r="A19" s="396" t="s">
        <v>20</v>
      </c>
      <c r="B19" s="92" t="s">
        <v>94</v>
      </c>
      <c r="C19" s="202"/>
      <c r="D19" s="213"/>
      <c r="E19" s="411"/>
      <c r="F19" s="425"/>
      <c r="G19" s="25"/>
      <c r="H19" s="15"/>
      <c r="I19" s="14"/>
      <c r="J19" s="15"/>
      <c r="K19" s="14"/>
      <c r="L19" s="15"/>
      <c r="M19" s="14"/>
      <c r="N19" s="15"/>
    </row>
    <row r="20" spans="1:14" ht="13.5" thickBot="1">
      <c r="A20" s="410"/>
      <c r="B20" s="93" t="s">
        <v>113</v>
      </c>
      <c r="C20" s="103"/>
      <c r="D20" s="214"/>
      <c r="E20" s="407"/>
      <c r="F20" s="438"/>
      <c r="G20" s="12"/>
      <c r="H20" s="22"/>
      <c r="I20" s="21"/>
      <c r="J20" s="22"/>
      <c r="K20" s="21"/>
      <c r="L20" s="22"/>
      <c r="M20" s="21"/>
      <c r="N20" s="22"/>
    </row>
    <row r="21" spans="1:14" ht="13.5" thickTop="1">
      <c r="A21" s="396" t="s">
        <v>68</v>
      </c>
      <c r="B21" s="92" t="s">
        <v>94</v>
      </c>
      <c r="C21" s="104"/>
      <c r="D21" s="213"/>
      <c r="E21" s="411"/>
      <c r="F21" s="425"/>
      <c r="G21" s="25"/>
      <c r="H21" s="15"/>
      <c r="I21" s="14"/>
      <c r="J21" s="15"/>
      <c r="K21" s="14"/>
      <c r="L21" s="15"/>
      <c r="M21" s="14"/>
      <c r="N21" s="15"/>
    </row>
    <row r="22" spans="1:14" ht="13.5" thickBot="1">
      <c r="A22" s="410"/>
      <c r="B22" s="93" t="s">
        <v>113</v>
      </c>
      <c r="C22" s="103"/>
      <c r="D22" s="214"/>
      <c r="E22" s="407"/>
      <c r="F22" s="438"/>
      <c r="G22" s="12"/>
      <c r="H22" s="22"/>
      <c r="I22" s="21"/>
      <c r="J22" s="22"/>
      <c r="K22" s="21"/>
      <c r="L22" s="22"/>
      <c r="M22" s="21"/>
      <c r="N22" s="22"/>
    </row>
    <row r="23" spans="1:14" ht="13.5" thickTop="1">
      <c r="A23" s="396" t="s">
        <v>69</v>
      </c>
      <c r="B23" s="92" t="s">
        <v>94</v>
      </c>
      <c r="C23" s="104"/>
      <c r="D23" s="213"/>
      <c r="E23" s="411"/>
      <c r="F23" s="425"/>
      <c r="G23" s="25"/>
      <c r="H23" s="15"/>
      <c r="I23" s="14"/>
      <c r="J23" s="15"/>
      <c r="K23" s="14"/>
      <c r="L23" s="15"/>
      <c r="M23" s="14"/>
      <c r="N23" s="15"/>
    </row>
    <row r="24" spans="1:14" ht="13.5" thickBot="1">
      <c r="A24" s="410"/>
      <c r="B24" s="93" t="s">
        <v>113</v>
      </c>
      <c r="C24" s="103"/>
      <c r="D24" s="214"/>
      <c r="E24" s="407"/>
      <c r="F24" s="438"/>
      <c r="G24" s="12"/>
      <c r="H24" s="22"/>
      <c r="I24" s="21"/>
      <c r="J24" s="22"/>
      <c r="K24" s="21"/>
      <c r="L24" s="22"/>
      <c r="M24" s="21"/>
      <c r="N24" s="22"/>
    </row>
    <row r="25" spans="1:14" ht="13.5" thickTop="1">
      <c r="A25" s="396" t="s">
        <v>22</v>
      </c>
      <c r="B25" s="92" t="s">
        <v>94</v>
      </c>
      <c r="C25" s="104"/>
      <c r="D25" s="213"/>
      <c r="E25" s="411"/>
      <c r="F25" s="425"/>
      <c r="G25" s="25"/>
      <c r="H25" s="15"/>
      <c r="I25" s="21"/>
      <c r="J25" s="22"/>
      <c r="K25" s="21"/>
      <c r="L25" s="22"/>
      <c r="M25" s="21"/>
      <c r="N25" s="22"/>
    </row>
    <row r="26" spans="1:14" ht="13.5" thickBot="1">
      <c r="A26" s="410"/>
      <c r="B26" s="93" t="s">
        <v>113</v>
      </c>
      <c r="C26" s="103"/>
      <c r="D26" s="214"/>
      <c r="E26" s="407"/>
      <c r="F26" s="438"/>
      <c r="G26" s="12"/>
      <c r="H26" s="22"/>
      <c r="I26" s="4"/>
      <c r="J26" s="5"/>
      <c r="K26" s="4"/>
      <c r="L26" s="5"/>
      <c r="M26" s="4"/>
      <c r="N26" s="5"/>
    </row>
    <row r="27" spans="1:14" ht="12.75">
      <c r="A27" s="396" t="s">
        <v>23</v>
      </c>
      <c r="B27" s="92" t="s">
        <v>94</v>
      </c>
      <c r="C27" s="104"/>
      <c r="D27" s="220"/>
      <c r="E27" s="411"/>
      <c r="F27" s="425"/>
      <c r="G27" s="25"/>
      <c r="H27" s="15"/>
      <c r="I27" s="4"/>
      <c r="J27" s="5"/>
      <c r="K27" s="4"/>
      <c r="L27" s="5"/>
      <c r="M27" s="4"/>
      <c r="N27" s="5"/>
    </row>
    <row r="28" spans="1:14" ht="13.5" thickBot="1">
      <c r="A28" s="410"/>
      <c r="B28" s="93" t="s">
        <v>113</v>
      </c>
      <c r="C28" s="103"/>
      <c r="D28" s="223"/>
      <c r="E28" s="407"/>
      <c r="F28" s="438"/>
      <c r="G28" s="12"/>
      <c r="H28" s="22"/>
      <c r="I28" s="4"/>
      <c r="J28" s="5"/>
      <c r="K28" s="4"/>
      <c r="L28" s="5"/>
      <c r="M28" s="4"/>
      <c r="N28" s="5"/>
    </row>
    <row r="29" spans="1:14" ht="12.75">
      <c r="A29" s="396" t="s">
        <v>24</v>
      </c>
      <c r="B29" s="92" t="s">
        <v>94</v>
      </c>
      <c r="C29" s="104"/>
      <c r="D29" s="220"/>
      <c r="E29" s="411"/>
      <c r="F29" s="425"/>
      <c r="G29" s="25"/>
      <c r="H29" s="15"/>
      <c r="I29" s="4"/>
      <c r="J29" s="5"/>
      <c r="K29" s="4"/>
      <c r="L29" s="5"/>
      <c r="M29" s="4"/>
      <c r="N29" s="5"/>
    </row>
    <row r="30" spans="1:14" ht="13.5" thickBot="1">
      <c r="A30" s="410"/>
      <c r="B30" s="93" t="s">
        <v>113</v>
      </c>
      <c r="C30" s="103"/>
      <c r="D30" s="223"/>
      <c r="E30" s="407"/>
      <c r="F30" s="438"/>
      <c r="G30" s="12"/>
      <c r="H30" s="22"/>
      <c r="I30" s="4"/>
      <c r="J30" s="5"/>
      <c r="K30" s="4"/>
      <c r="L30" s="5"/>
      <c r="M30" s="4"/>
      <c r="N30" s="5"/>
    </row>
    <row r="31" spans="1:14" ht="12.75">
      <c r="A31" s="396" t="s">
        <v>25</v>
      </c>
      <c r="B31" s="92" t="s">
        <v>94</v>
      </c>
      <c r="C31" s="104"/>
      <c r="D31" s="220"/>
      <c r="E31" s="411"/>
      <c r="F31" s="425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10"/>
      <c r="B32" s="93" t="s">
        <v>113</v>
      </c>
      <c r="C32" s="103"/>
      <c r="D32" s="223"/>
      <c r="E32" s="407"/>
      <c r="F32" s="438"/>
      <c r="G32" s="12"/>
      <c r="H32" s="22"/>
      <c r="I32" s="4"/>
      <c r="J32" s="5"/>
      <c r="K32" s="4"/>
      <c r="L32" s="5"/>
      <c r="M32" s="4"/>
      <c r="N32" s="5"/>
    </row>
    <row r="33" spans="1:14" ht="12.75">
      <c r="A33" s="396" t="s">
        <v>26</v>
      </c>
      <c r="B33" s="92" t="s">
        <v>94</v>
      </c>
      <c r="C33" s="104"/>
      <c r="D33" s="220"/>
      <c r="E33" s="411"/>
      <c r="F33" s="425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37"/>
      <c r="B34" s="93" t="s">
        <v>113</v>
      </c>
      <c r="C34" s="103"/>
      <c r="D34" s="223"/>
      <c r="E34" s="312"/>
      <c r="F34" s="474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2" t="s">
        <v>32</v>
      </c>
      <c r="B36" s="322"/>
      <c r="C36" s="322"/>
      <c r="D36" s="32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2" t="s">
        <v>35</v>
      </c>
      <c r="C38" s="322"/>
      <c r="D38" s="322"/>
      <c r="E38" s="32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2" t="s">
        <v>34</v>
      </c>
      <c r="C39" s="322"/>
      <c r="D39" s="32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5">
    <mergeCell ref="A29:A30"/>
    <mergeCell ref="E29:E30"/>
    <mergeCell ref="F29:F30"/>
    <mergeCell ref="A21:A22"/>
    <mergeCell ref="E21:E22"/>
    <mergeCell ref="F21:F22"/>
    <mergeCell ref="F25:F26"/>
    <mergeCell ref="A27:A28"/>
    <mergeCell ref="F27:F28"/>
    <mergeCell ref="A23:A24"/>
    <mergeCell ref="E17:E18"/>
    <mergeCell ref="F17:F18"/>
    <mergeCell ref="A19:A20"/>
    <mergeCell ref="E19:E20"/>
    <mergeCell ref="F19:F20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A17:A18"/>
    <mergeCell ref="F15:F16"/>
    <mergeCell ref="F11:F12"/>
    <mergeCell ref="I1:K1"/>
    <mergeCell ref="I2:K2"/>
    <mergeCell ref="I3:K3"/>
    <mergeCell ref="K9:L9"/>
    <mergeCell ref="B9:C10"/>
    <mergeCell ref="A33:A34"/>
    <mergeCell ref="E33:E34"/>
    <mergeCell ref="F33:F34"/>
    <mergeCell ref="A31:A32"/>
    <mergeCell ref="E31:E32"/>
    <mergeCell ref="F31:F32"/>
    <mergeCell ref="E27:E28"/>
    <mergeCell ref="A15:A16"/>
    <mergeCell ref="E15:E16"/>
    <mergeCell ref="A25:A26"/>
    <mergeCell ref="E25:E26"/>
    <mergeCell ref="E23:E24"/>
    <mergeCell ref="F23:F24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E15" sqref="E15:E18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29" t="s">
        <v>29</v>
      </c>
      <c r="J1" s="429"/>
      <c r="K1" s="429"/>
      <c r="L1" s="38">
        <v>1035</v>
      </c>
      <c r="M1" s="28"/>
      <c r="N1" s="28"/>
    </row>
    <row r="2" spans="1:14" s="34" customFormat="1" ht="15">
      <c r="A2" s="27" t="s">
        <v>1</v>
      </c>
      <c r="B2" s="43" t="s">
        <v>116</v>
      </c>
      <c r="C2" s="27"/>
      <c r="D2" s="28"/>
      <c r="E2" s="28">
        <v>51975</v>
      </c>
      <c r="F2" s="28"/>
      <c r="G2" s="28"/>
      <c r="H2" s="28"/>
      <c r="I2" s="429" t="s">
        <v>2</v>
      </c>
      <c r="J2" s="429"/>
      <c r="K2" s="429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9" t="s">
        <v>3</v>
      </c>
      <c r="J3" s="429"/>
      <c r="K3" s="429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9"/>
      <c r="B9" s="345" t="s">
        <v>8</v>
      </c>
      <c r="C9" s="319"/>
      <c r="D9" s="333" t="s">
        <v>9</v>
      </c>
      <c r="E9" s="311" t="s">
        <v>10</v>
      </c>
      <c r="F9" s="333" t="s">
        <v>9</v>
      </c>
      <c r="G9" s="435" t="s">
        <v>27</v>
      </c>
      <c r="H9" s="436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09"/>
      <c r="B10" s="320"/>
      <c r="C10" s="321"/>
      <c r="D10" s="307"/>
      <c r="E10" s="312"/>
      <c r="F10" s="341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68" t="s">
        <v>16</v>
      </c>
      <c r="B11" s="134" t="s">
        <v>94</v>
      </c>
      <c r="C11" s="150">
        <v>19044</v>
      </c>
      <c r="D11" s="146">
        <f>9.776*1.075*1.2</f>
        <v>12.61104</v>
      </c>
      <c r="E11" s="319">
        <f>85+151</f>
        <v>236</v>
      </c>
      <c r="F11" s="333">
        <v>22.54</v>
      </c>
      <c r="G11" s="476">
        <v>19020</v>
      </c>
      <c r="H11" s="333">
        <v>5.81</v>
      </c>
      <c r="I11" s="7"/>
      <c r="J11" s="8"/>
      <c r="K11" s="7"/>
      <c r="L11" s="8"/>
      <c r="M11" s="7"/>
      <c r="N11" s="8"/>
    </row>
    <row r="12" spans="1:14" ht="16.5" customHeight="1">
      <c r="A12" s="478"/>
      <c r="B12" s="135" t="s">
        <v>95</v>
      </c>
      <c r="C12" s="79">
        <v>9038</v>
      </c>
      <c r="D12" s="147">
        <f>5.557*1.075*1.2</f>
        <v>7.16853</v>
      </c>
      <c r="E12" s="321"/>
      <c r="F12" s="307"/>
      <c r="G12" s="415"/>
      <c r="H12" s="307"/>
      <c r="I12" s="7"/>
      <c r="J12" s="8"/>
      <c r="K12" s="7"/>
      <c r="L12" s="8"/>
      <c r="M12" s="7"/>
      <c r="N12" s="8"/>
    </row>
    <row r="13" spans="1:14" ht="16.5" customHeight="1">
      <c r="A13" s="478"/>
      <c r="B13" s="135" t="s">
        <v>113</v>
      </c>
      <c r="C13" s="79">
        <v>232</v>
      </c>
      <c r="D13" s="147">
        <f>148.844*1.075*1.2</f>
        <v>192.00875999999997</v>
      </c>
      <c r="E13" s="321"/>
      <c r="F13" s="307"/>
      <c r="G13" s="415">
        <v>764.5</v>
      </c>
      <c r="H13" s="307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470"/>
      <c r="B14" s="136" t="s">
        <v>112</v>
      </c>
      <c r="C14" s="149">
        <v>4794</v>
      </c>
      <c r="D14" s="148">
        <f>1.27*1.075*1.2</f>
        <v>1.6382999999999999</v>
      </c>
      <c r="E14" s="337"/>
      <c r="F14" s="335"/>
      <c r="G14" s="475"/>
      <c r="H14" s="341"/>
      <c r="I14" s="7"/>
      <c r="J14" s="8"/>
      <c r="K14" s="7"/>
      <c r="L14" s="8"/>
      <c r="M14" s="7"/>
      <c r="N14" s="8"/>
    </row>
    <row r="15" spans="1:14" ht="13.5" thickTop="1">
      <c r="A15" s="410" t="s">
        <v>17</v>
      </c>
      <c r="B15" s="134" t="s">
        <v>94</v>
      </c>
      <c r="C15" s="150"/>
      <c r="D15" s="146"/>
      <c r="E15" s="411"/>
      <c r="F15" s="334"/>
      <c r="G15" s="476"/>
      <c r="H15" s="333"/>
      <c r="I15" s="14"/>
      <c r="J15" s="15"/>
      <c r="K15" s="14"/>
      <c r="L15" s="15"/>
      <c r="M15" s="14"/>
      <c r="N15" s="15"/>
    </row>
    <row r="16" spans="1:14" ht="13.5" thickBot="1">
      <c r="A16" s="399"/>
      <c r="B16" s="135" t="s">
        <v>95</v>
      </c>
      <c r="C16" s="79"/>
      <c r="D16" s="147"/>
      <c r="E16" s="412"/>
      <c r="F16" s="307"/>
      <c r="G16" s="475"/>
      <c r="H16" s="341"/>
      <c r="I16" s="7"/>
      <c r="J16" s="8"/>
      <c r="K16" s="7"/>
      <c r="L16" s="8"/>
      <c r="M16" s="7"/>
      <c r="N16" s="8"/>
    </row>
    <row r="17" spans="1:14" ht="13.5" thickTop="1">
      <c r="A17" s="399"/>
      <c r="B17" s="135" t="s">
        <v>113</v>
      </c>
      <c r="C17" s="79"/>
      <c r="D17" s="147"/>
      <c r="E17" s="412"/>
      <c r="F17" s="307"/>
      <c r="G17" s="476"/>
      <c r="H17" s="333"/>
      <c r="I17" s="7"/>
      <c r="J17" s="8"/>
      <c r="K17" s="7"/>
      <c r="L17" s="8"/>
      <c r="M17" s="7"/>
      <c r="N17" s="8"/>
    </row>
    <row r="18" spans="1:14" ht="14.25" customHeight="1" thickBot="1">
      <c r="A18" s="399"/>
      <c r="B18" s="136" t="s">
        <v>112</v>
      </c>
      <c r="C18" s="149"/>
      <c r="D18" s="148"/>
      <c r="E18" s="407"/>
      <c r="F18" s="335"/>
      <c r="G18" s="475"/>
      <c r="H18" s="341"/>
      <c r="I18" s="7"/>
      <c r="J18" s="8"/>
      <c r="K18" s="7"/>
      <c r="L18" s="8"/>
      <c r="M18" s="7"/>
      <c r="N18" s="8"/>
    </row>
    <row r="19" spans="1:14" ht="14.25" customHeight="1" thickTop="1">
      <c r="A19" s="399" t="s">
        <v>18</v>
      </c>
      <c r="B19" s="134" t="s">
        <v>94</v>
      </c>
      <c r="C19" s="150"/>
      <c r="D19" s="146"/>
      <c r="E19" s="411"/>
      <c r="F19" s="334"/>
      <c r="G19" s="476"/>
      <c r="H19" s="333"/>
      <c r="I19" s="14"/>
      <c r="J19" s="15"/>
      <c r="K19" s="14"/>
      <c r="L19" s="15"/>
      <c r="M19" s="14"/>
      <c r="N19" s="15"/>
    </row>
    <row r="20" spans="1:14" ht="14.25" customHeight="1" thickBot="1">
      <c r="A20" s="399"/>
      <c r="B20" s="135" t="s">
        <v>95</v>
      </c>
      <c r="C20" s="79"/>
      <c r="D20" s="147"/>
      <c r="E20" s="412"/>
      <c r="F20" s="307"/>
      <c r="G20" s="475"/>
      <c r="H20" s="341"/>
      <c r="I20" s="7"/>
      <c r="J20" s="8"/>
      <c r="K20" s="7"/>
      <c r="L20" s="8"/>
      <c r="M20" s="7"/>
      <c r="N20" s="8"/>
    </row>
    <row r="21" spans="1:14" ht="14.25" customHeight="1" thickTop="1">
      <c r="A21" s="399"/>
      <c r="B21" s="135" t="s">
        <v>113</v>
      </c>
      <c r="C21" s="79"/>
      <c r="D21" s="147"/>
      <c r="E21" s="412"/>
      <c r="F21" s="307"/>
      <c r="G21" s="476"/>
      <c r="H21" s="333"/>
      <c r="I21" s="7"/>
      <c r="J21" s="8"/>
      <c r="K21" s="7"/>
      <c r="L21" s="8"/>
      <c r="M21" s="7"/>
      <c r="N21" s="8"/>
    </row>
    <row r="22" spans="1:14" ht="13.5" thickBot="1">
      <c r="A22" s="399"/>
      <c r="B22" s="136" t="s">
        <v>112</v>
      </c>
      <c r="C22" s="149"/>
      <c r="D22" s="148"/>
      <c r="E22" s="407"/>
      <c r="F22" s="335"/>
      <c r="G22" s="416"/>
      <c r="H22" s="335"/>
      <c r="I22" s="7"/>
      <c r="J22" s="8"/>
      <c r="K22" s="7"/>
      <c r="L22" s="8"/>
      <c r="M22" s="7"/>
      <c r="N22" s="8"/>
    </row>
    <row r="23" spans="1:14" ht="14.25" customHeight="1" thickTop="1">
      <c r="A23" s="399" t="s">
        <v>19</v>
      </c>
      <c r="B23" s="134" t="s">
        <v>94</v>
      </c>
      <c r="C23" s="150"/>
      <c r="D23" s="146"/>
      <c r="E23" s="411"/>
      <c r="F23" s="334"/>
      <c r="G23" s="476"/>
      <c r="H23" s="333"/>
      <c r="I23" s="14"/>
      <c r="J23" s="15"/>
      <c r="K23" s="14"/>
      <c r="L23" s="15"/>
      <c r="M23" s="14"/>
      <c r="N23" s="15"/>
    </row>
    <row r="24" spans="1:14" ht="14.25" customHeight="1" thickBot="1">
      <c r="A24" s="399"/>
      <c r="B24" s="135" t="s">
        <v>95</v>
      </c>
      <c r="C24" s="79"/>
      <c r="D24" s="147"/>
      <c r="E24" s="412"/>
      <c r="F24" s="307"/>
      <c r="G24" s="475"/>
      <c r="H24" s="341"/>
      <c r="I24" s="14"/>
      <c r="J24" s="8"/>
      <c r="K24" s="7"/>
      <c r="L24" s="8"/>
      <c r="M24" s="7"/>
      <c r="N24" s="8"/>
    </row>
    <row r="25" spans="1:14" ht="14.25" customHeight="1" thickTop="1">
      <c r="A25" s="399"/>
      <c r="B25" s="135" t="s">
        <v>113</v>
      </c>
      <c r="C25" s="79"/>
      <c r="D25" s="147"/>
      <c r="E25" s="412"/>
      <c r="F25" s="307"/>
      <c r="G25" s="476"/>
      <c r="H25" s="333"/>
      <c r="I25" s="14"/>
      <c r="J25" s="8"/>
      <c r="K25" s="7"/>
      <c r="L25" s="8"/>
      <c r="M25" s="7"/>
      <c r="N25" s="8"/>
    </row>
    <row r="26" spans="1:14" ht="13.5" thickBot="1">
      <c r="A26" s="399"/>
      <c r="B26" s="136" t="s">
        <v>112</v>
      </c>
      <c r="C26" s="149"/>
      <c r="D26" s="148"/>
      <c r="E26" s="407"/>
      <c r="F26" s="335"/>
      <c r="G26" s="416"/>
      <c r="H26" s="335"/>
      <c r="I26" s="14"/>
      <c r="J26" s="8"/>
      <c r="K26" s="7"/>
      <c r="L26" s="8"/>
      <c r="M26" s="7"/>
      <c r="N26" s="8"/>
    </row>
    <row r="27" spans="1:14" ht="12.75" customHeight="1" thickTop="1">
      <c r="A27" s="396" t="s">
        <v>20</v>
      </c>
      <c r="B27" s="134" t="s">
        <v>94</v>
      </c>
      <c r="C27" s="150"/>
      <c r="D27" s="146"/>
      <c r="E27" s="411"/>
      <c r="F27" s="334"/>
      <c r="G27" s="476"/>
      <c r="H27" s="333"/>
      <c r="I27" s="14"/>
      <c r="J27" s="15"/>
      <c r="K27" s="14"/>
      <c r="L27" s="15"/>
      <c r="M27" s="14"/>
      <c r="N27" s="15"/>
    </row>
    <row r="28" spans="1:14" ht="12.75" customHeight="1" thickBot="1">
      <c r="A28" s="397"/>
      <c r="B28" s="135" t="s">
        <v>95</v>
      </c>
      <c r="C28" s="79"/>
      <c r="D28" s="147"/>
      <c r="E28" s="412"/>
      <c r="F28" s="307"/>
      <c r="G28" s="475"/>
      <c r="H28" s="341"/>
      <c r="I28" s="7"/>
      <c r="J28" s="8"/>
      <c r="K28" s="7"/>
      <c r="L28" s="8"/>
      <c r="M28" s="7"/>
      <c r="N28" s="8"/>
    </row>
    <row r="29" spans="1:14" ht="12.75" customHeight="1" thickTop="1">
      <c r="A29" s="397"/>
      <c r="B29" s="135" t="s">
        <v>113</v>
      </c>
      <c r="C29" s="79"/>
      <c r="D29" s="147"/>
      <c r="E29" s="412"/>
      <c r="F29" s="307"/>
      <c r="G29" s="476"/>
      <c r="H29" s="333"/>
      <c r="I29" s="7"/>
      <c r="J29" s="8"/>
      <c r="K29" s="7"/>
      <c r="L29" s="8"/>
      <c r="M29" s="7"/>
      <c r="N29" s="8"/>
    </row>
    <row r="30" spans="1:14" ht="12.75" customHeight="1" thickBot="1">
      <c r="A30" s="397"/>
      <c r="B30" s="136" t="s">
        <v>112</v>
      </c>
      <c r="C30" s="149"/>
      <c r="D30" s="148"/>
      <c r="E30" s="412"/>
      <c r="F30" s="307"/>
      <c r="G30" s="416"/>
      <c r="H30" s="335"/>
      <c r="I30" s="7"/>
      <c r="J30" s="8"/>
      <c r="K30" s="7"/>
      <c r="L30" s="8"/>
      <c r="M30" s="7"/>
      <c r="N30" s="8"/>
    </row>
    <row r="31" spans="1:14" ht="12.75" customHeight="1" thickTop="1">
      <c r="A31" s="396" t="s">
        <v>68</v>
      </c>
      <c r="B31" s="134" t="s">
        <v>94</v>
      </c>
      <c r="C31" s="150"/>
      <c r="D31" s="146"/>
      <c r="E31" s="411"/>
      <c r="F31" s="334"/>
      <c r="G31" s="476"/>
      <c r="H31" s="333"/>
      <c r="I31" s="14"/>
      <c r="J31" s="15"/>
      <c r="K31" s="14"/>
      <c r="L31" s="15"/>
      <c r="M31" s="14"/>
      <c r="N31" s="15"/>
    </row>
    <row r="32" spans="1:14" ht="12.75" customHeight="1" thickBot="1">
      <c r="A32" s="397"/>
      <c r="B32" s="135" t="s">
        <v>95</v>
      </c>
      <c r="C32" s="79"/>
      <c r="D32" s="147"/>
      <c r="E32" s="412"/>
      <c r="F32" s="307"/>
      <c r="G32" s="475"/>
      <c r="H32" s="341"/>
      <c r="I32" s="7"/>
      <c r="J32" s="8"/>
      <c r="K32" s="7"/>
      <c r="L32" s="8"/>
      <c r="M32" s="7"/>
      <c r="N32" s="8"/>
    </row>
    <row r="33" spans="1:14" ht="12.75" customHeight="1" thickTop="1">
      <c r="A33" s="397"/>
      <c r="B33" s="135" t="s">
        <v>113</v>
      </c>
      <c r="C33" s="79"/>
      <c r="D33" s="147"/>
      <c r="E33" s="412"/>
      <c r="F33" s="307"/>
      <c r="G33" s="476"/>
      <c r="H33" s="333"/>
      <c r="I33" s="7"/>
      <c r="J33" s="8"/>
      <c r="K33" s="7"/>
      <c r="L33" s="8"/>
      <c r="M33" s="7"/>
      <c r="N33" s="8"/>
    </row>
    <row r="34" spans="1:14" ht="12.75" customHeight="1" thickBot="1">
      <c r="A34" s="397"/>
      <c r="B34" s="136" t="s">
        <v>112</v>
      </c>
      <c r="C34" s="149"/>
      <c r="D34" s="148"/>
      <c r="E34" s="412"/>
      <c r="F34" s="307"/>
      <c r="G34" s="416"/>
      <c r="H34" s="335"/>
      <c r="I34" s="7"/>
      <c r="J34" s="8"/>
      <c r="K34" s="7"/>
      <c r="L34" s="8"/>
      <c r="M34" s="7"/>
      <c r="N34" s="8"/>
    </row>
    <row r="35" spans="1:14" ht="15" customHeight="1" thickTop="1">
      <c r="A35" s="396" t="s">
        <v>69</v>
      </c>
      <c r="B35" s="134" t="s">
        <v>94</v>
      </c>
      <c r="C35" s="151"/>
      <c r="D35" s="146"/>
      <c r="E35" s="411"/>
      <c r="F35" s="334"/>
      <c r="G35" s="476"/>
      <c r="H35" s="333"/>
      <c r="I35" s="14"/>
      <c r="J35" s="15"/>
      <c r="K35" s="14"/>
      <c r="L35" s="15"/>
      <c r="M35" s="14"/>
      <c r="N35" s="15"/>
    </row>
    <row r="36" spans="1:14" ht="15" customHeight="1" thickBot="1">
      <c r="A36" s="397"/>
      <c r="B36" s="135" t="s">
        <v>95</v>
      </c>
      <c r="C36" s="151"/>
      <c r="D36" s="147"/>
      <c r="E36" s="412"/>
      <c r="F36" s="307"/>
      <c r="G36" s="475"/>
      <c r="H36" s="341"/>
      <c r="I36" s="7"/>
      <c r="J36" s="8"/>
      <c r="K36" s="7"/>
      <c r="L36" s="8"/>
      <c r="M36" s="7"/>
      <c r="N36" s="8"/>
    </row>
    <row r="37" spans="1:14" ht="15" customHeight="1" thickTop="1">
      <c r="A37" s="397"/>
      <c r="B37" s="135" t="s">
        <v>113</v>
      </c>
      <c r="C37" s="151"/>
      <c r="D37" s="147"/>
      <c r="E37" s="412"/>
      <c r="F37" s="307"/>
      <c r="G37" s="476"/>
      <c r="H37" s="333"/>
      <c r="I37" s="7"/>
      <c r="J37" s="8"/>
      <c r="K37" s="7"/>
      <c r="L37" s="8"/>
      <c r="M37" s="7"/>
      <c r="N37" s="8"/>
    </row>
    <row r="38" spans="1:14" ht="15" customHeight="1" thickBot="1">
      <c r="A38" s="410"/>
      <c r="B38" s="136" t="s">
        <v>112</v>
      </c>
      <c r="C38" s="151"/>
      <c r="D38" s="148"/>
      <c r="E38" s="407"/>
      <c r="F38" s="335"/>
      <c r="G38" s="416"/>
      <c r="H38" s="335"/>
      <c r="I38" s="21"/>
      <c r="J38" s="22"/>
      <c r="K38" s="21"/>
      <c r="L38" s="22"/>
      <c r="M38" s="21"/>
      <c r="N38" s="22"/>
    </row>
    <row r="39" spans="1:14" ht="15" customHeight="1" thickTop="1">
      <c r="A39" s="396" t="s">
        <v>22</v>
      </c>
      <c r="B39" s="134" t="s">
        <v>94</v>
      </c>
      <c r="C39" s="150"/>
      <c r="D39" s="146"/>
      <c r="E39" s="411"/>
      <c r="F39" s="334"/>
      <c r="G39" s="476"/>
      <c r="H39" s="333"/>
      <c r="I39" s="21"/>
      <c r="J39" s="22"/>
      <c r="K39" s="21"/>
      <c r="L39" s="22"/>
      <c r="M39" s="21"/>
      <c r="N39" s="22"/>
    </row>
    <row r="40" spans="1:14" ht="15" customHeight="1" thickBot="1">
      <c r="A40" s="397"/>
      <c r="B40" s="135" t="s">
        <v>95</v>
      </c>
      <c r="C40" s="79"/>
      <c r="D40" s="147"/>
      <c r="E40" s="412"/>
      <c r="F40" s="307"/>
      <c r="G40" s="475"/>
      <c r="H40" s="341"/>
      <c r="I40" s="21"/>
      <c r="J40" s="22"/>
      <c r="K40" s="21"/>
      <c r="L40" s="22"/>
      <c r="M40" s="21"/>
      <c r="N40" s="22"/>
    </row>
    <row r="41" spans="1:14" ht="15" customHeight="1" thickTop="1">
      <c r="A41" s="397"/>
      <c r="B41" s="135" t="s">
        <v>113</v>
      </c>
      <c r="C41" s="79"/>
      <c r="D41" s="147"/>
      <c r="E41" s="412"/>
      <c r="F41" s="307"/>
      <c r="G41" s="476"/>
      <c r="H41" s="333"/>
      <c r="I41" s="21"/>
      <c r="J41" s="22"/>
      <c r="K41" s="21"/>
      <c r="L41" s="22"/>
      <c r="M41" s="21"/>
      <c r="N41" s="22"/>
    </row>
    <row r="42" spans="1:14" ht="15" customHeight="1" thickBot="1">
      <c r="A42" s="410"/>
      <c r="B42" s="136" t="s">
        <v>112</v>
      </c>
      <c r="C42" s="149"/>
      <c r="D42" s="148"/>
      <c r="E42" s="407"/>
      <c r="F42" s="335"/>
      <c r="G42" s="416"/>
      <c r="H42" s="335"/>
      <c r="I42" s="21"/>
      <c r="J42" s="22"/>
      <c r="K42" s="21"/>
      <c r="L42" s="22"/>
      <c r="M42" s="21"/>
      <c r="N42" s="22"/>
    </row>
    <row r="43" spans="1:14" ht="15" customHeight="1" thickTop="1">
      <c r="A43" s="396" t="s">
        <v>23</v>
      </c>
      <c r="B43" s="134" t="s">
        <v>94</v>
      </c>
      <c r="C43" s="150"/>
      <c r="D43" s="146"/>
      <c r="E43" s="411"/>
      <c r="F43" s="334"/>
      <c r="G43" s="476"/>
      <c r="H43" s="333"/>
      <c r="I43" s="21"/>
      <c r="J43" s="22"/>
      <c r="K43" s="21"/>
      <c r="L43" s="22"/>
      <c r="M43" s="21"/>
      <c r="N43" s="22"/>
    </row>
    <row r="44" spans="1:14" ht="15" customHeight="1" thickBot="1">
      <c r="A44" s="397"/>
      <c r="B44" s="135" t="s">
        <v>95</v>
      </c>
      <c r="C44" s="79"/>
      <c r="D44" s="147"/>
      <c r="E44" s="412"/>
      <c r="F44" s="307"/>
      <c r="G44" s="475"/>
      <c r="H44" s="341"/>
      <c r="I44" s="21"/>
      <c r="J44" s="22"/>
      <c r="K44" s="21"/>
      <c r="L44" s="22"/>
      <c r="M44" s="21"/>
      <c r="N44" s="22"/>
    </row>
    <row r="45" spans="1:14" ht="15" customHeight="1" thickTop="1">
      <c r="A45" s="397"/>
      <c r="B45" s="135" t="s">
        <v>113</v>
      </c>
      <c r="C45" s="79"/>
      <c r="D45" s="147"/>
      <c r="E45" s="412"/>
      <c r="F45" s="307"/>
      <c r="G45" s="476"/>
      <c r="H45" s="333"/>
      <c r="I45" s="21"/>
      <c r="J45" s="22"/>
      <c r="K45" s="21"/>
      <c r="L45" s="22"/>
      <c r="M45" s="21"/>
      <c r="N45" s="22"/>
    </row>
    <row r="46" spans="1:14" ht="13.5" thickBot="1">
      <c r="A46" s="410"/>
      <c r="B46" s="136" t="s">
        <v>112</v>
      </c>
      <c r="C46" s="149"/>
      <c r="D46" s="148"/>
      <c r="E46" s="407"/>
      <c r="F46" s="335"/>
      <c r="G46" s="416"/>
      <c r="H46" s="335"/>
      <c r="I46" s="4"/>
      <c r="J46" s="5"/>
      <c r="K46" s="4"/>
      <c r="L46" s="5"/>
      <c r="M46" s="4"/>
      <c r="N46" s="5"/>
    </row>
    <row r="47" spans="1:14" ht="15" customHeight="1" thickTop="1">
      <c r="A47" s="477" t="s">
        <v>24</v>
      </c>
      <c r="B47" s="77" t="s">
        <v>94</v>
      </c>
      <c r="C47" s="104"/>
      <c r="D47" s="146"/>
      <c r="E47" s="411"/>
      <c r="F47" s="334"/>
      <c r="G47" s="476"/>
      <c r="H47" s="333"/>
      <c r="I47" s="4"/>
      <c r="J47" s="5"/>
      <c r="K47" s="4"/>
      <c r="L47" s="5"/>
      <c r="M47" s="4"/>
      <c r="N47" s="5"/>
    </row>
    <row r="48" spans="1:14" ht="15" customHeight="1" thickBot="1">
      <c r="A48" s="477"/>
      <c r="B48" s="78" t="s">
        <v>95</v>
      </c>
      <c r="C48" s="105"/>
      <c r="D48" s="147"/>
      <c r="E48" s="412"/>
      <c r="F48" s="307"/>
      <c r="G48" s="475"/>
      <c r="H48" s="341"/>
      <c r="I48" s="4"/>
      <c r="J48" s="5"/>
      <c r="K48" s="4"/>
      <c r="L48" s="5"/>
      <c r="M48" s="4"/>
      <c r="N48" s="5"/>
    </row>
    <row r="49" spans="1:14" ht="15" customHeight="1" thickTop="1">
      <c r="A49" s="477"/>
      <c r="B49" s="78" t="s">
        <v>113</v>
      </c>
      <c r="C49" s="105"/>
      <c r="D49" s="147"/>
      <c r="E49" s="412"/>
      <c r="F49" s="307"/>
      <c r="G49" s="476"/>
      <c r="H49" s="333"/>
      <c r="I49" s="4"/>
      <c r="J49" s="5"/>
      <c r="K49" s="4"/>
      <c r="L49" s="5"/>
      <c r="M49" s="4"/>
      <c r="N49" s="5"/>
    </row>
    <row r="50" spans="1:14" ht="13.5" thickBot="1">
      <c r="A50" s="342"/>
      <c r="B50" s="145" t="s">
        <v>112</v>
      </c>
      <c r="C50" s="116"/>
      <c r="D50" s="148"/>
      <c r="E50" s="407"/>
      <c r="F50" s="335"/>
      <c r="G50" s="416"/>
      <c r="H50" s="335"/>
      <c r="I50" s="4"/>
      <c r="J50" s="5"/>
      <c r="K50" s="4"/>
      <c r="L50" s="5"/>
      <c r="M50" s="4"/>
      <c r="N50" s="5"/>
    </row>
    <row r="51" spans="1:14" ht="13.5" thickTop="1">
      <c r="A51" s="338" t="s">
        <v>25</v>
      </c>
      <c r="B51" s="77" t="s">
        <v>94</v>
      </c>
      <c r="C51" s="104"/>
      <c r="D51" s="146"/>
      <c r="E51" s="411"/>
      <c r="F51" s="334"/>
      <c r="G51" s="476"/>
      <c r="H51" s="333"/>
      <c r="I51" s="4"/>
      <c r="J51" s="5"/>
      <c r="K51" s="4"/>
      <c r="L51" s="5"/>
      <c r="M51" s="4"/>
      <c r="N51" s="5"/>
    </row>
    <row r="52" spans="1:14" ht="15" customHeight="1" thickBot="1">
      <c r="A52" s="477"/>
      <c r="B52" s="78" t="s">
        <v>95</v>
      </c>
      <c r="C52" s="105"/>
      <c r="D52" s="147"/>
      <c r="E52" s="412"/>
      <c r="F52" s="307"/>
      <c r="G52" s="475"/>
      <c r="H52" s="341"/>
      <c r="I52" s="4"/>
      <c r="J52" s="5"/>
      <c r="K52" s="4"/>
      <c r="L52" s="5"/>
      <c r="M52" s="4"/>
      <c r="N52" s="5"/>
    </row>
    <row r="53" spans="1:14" ht="15" customHeight="1" thickTop="1">
      <c r="A53" s="477"/>
      <c r="B53" s="78" t="s">
        <v>113</v>
      </c>
      <c r="C53" s="105"/>
      <c r="D53" s="147"/>
      <c r="E53" s="412"/>
      <c r="F53" s="307"/>
      <c r="G53" s="476"/>
      <c r="H53" s="333"/>
      <c r="I53" s="4"/>
      <c r="J53" s="5"/>
      <c r="K53" s="4"/>
      <c r="L53" s="5"/>
      <c r="M53" s="4"/>
      <c r="N53" s="5"/>
    </row>
    <row r="54" spans="1:14" ht="13.5" thickBot="1">
      <c r="A54" s="342"/>
      <c r="B54" s="145" t="s">
        <v>112</v>
      </c>
      <c r="C54" s="117"/>
      <c r="D54" s="148"/>
      <c r="E54" s="407"/>
      <c r="F54" s="335"/>
      <c r="G54" s="416"/>
      <c r="H54" s="335"/>
      <c r="I54" s="4"/>
      <c r="J54" s="5"/>
      <c r="K54" s="4"/>
      <c r="L54" s="5"/>
      <c r="M54" s="4"/>
      <c r="N54" s="5"/>
    </row>
    <row r="55" spans="1:14" ht="12.75">
      <c r="A55" s="338" t="s">
        <v>26</v>
      </c>
      <c r="B55" s="77" t="s">
        <v>94</v>
      </c>
      <c r="C55" s="105"/>
      <c r="D55" s="146"/>
      <c r="E55" s="411"/>
      <c r="F55" s="334"/>
      <c r="G55" s="479"/>
      <c r="H55" s="334"/>
      <c r="I55" s="14"/>
      <c r="J55" s="15"/>
      <c r="K55" s="14"/>
      <c r="L55" s="15"/>
      <c r="M55" s="14"/>
      <c r="N55" s="15"/>
    </row>
    <row r="56" spans="1:14" ht="15" customHeight="1">
      <c r="A56" s="477"/>
      <c r="B56" s="78" t="s">
        <v>95</v>
      </c>
      <c r="C56" s="105"/>
      <c r="D56" s="147"/>
      <c r="E56" s="412"/>
      <c r="F56" s="307"/>
      <c r="G56" s="415"/>
      <c r="H56" s="307"/>
      <c r="I56" s="14"/>
      <c r="J56" s="15"/>
      <c r="K56" s="14"/>
      <c r="L56" s="15"/>
      <c r="M56" s="14"/>
      <c r="N56" s="15"/>
    </row>
    <row r="57" spans="1:14" ht="15" customHeight="1">
      <c r="A57" s="477"/>
      <c r="B57" s="78" t="s">
        <v>113</v>
      </c>
      <c r="C57" s="105"/>
      <c r="D57" s="147"/>
      <c r="E57" s="412"/>
      <c r="F57" s="307"/>
      <c r="G57" s="415"/>
      <c r="H57" s="307"/>
      <c r="I57" s="14"/>
      <c r="J57" s="15"/>
      <c r="K57" s="14"/>
      <c r="L57" s="15"/>
      <c r="M57" s="14"/>
      <c r="N57" s="15"/>
    </row>
    <row r="58" spans="1:14" ht="13.5" thickBot="1">
      <c r="A58" s="339"/>
      <c r="B58" s="145" t="s">
        <v>112</v>
      </c>
      <c r="C58" s="116"/>
      <c r="D58" s="148"/>
      <c r="E58" s="312"/>
      <c r="F58" s="341"/>
      <c r="G58" s="416"/>
      <c r="H58" s="335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22" t="s">
        <v>32</v>
      </c>
      <c r="B60" s="322"/>
      <c r="C60" s="322"/>
      <c r="D60" s="32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22" t="s">
        <v>35</v>
      </c>
      <c r="C62" s="322"/>
      <c r="D62" s="322"/>
      <c r="E62" s="323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22" t="s">
        <v>34</v>
      </c>
      <c r="C63" s="322"/>
      <c r="D63" s="322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103">
    <mergeCell ref="H35:H36"/>
    <mergeCell ref="G37:G38"/>
    <mergeCell ref="H37:H38"/>
    <mergeCell ref="H49:H50"/>
    <mergeCell ref="G49:G50"/>
    <mergeCell ref="H43:H44"/>
    <mergeCell ref="G45:G46"/>
    <mergeCell ref="H45:H46"/>
    <mergeCell ref="G47:G48"/>
    <mergeCell ref="H47:H48"/>
    <mergeCell ref="H55:H56"/>
    <mergeCell ref="G57:G58"/>
    <mergeCell ref="H57:H58"/>
    <mergeCell ref="H51:H52"/>
    <mergeCell ref="G53:G54"/>
    <mergeCell ref="H53:H54"/>
    <mergeCell ref="G51:G52"/>
    <mergeCell ref="G55:G56"/>
    <mergeCell ref="F47:F50"/>
    <mergeCell ref="B63:D63"/>
    <mergeCell ref="B62:E62"/>
    <mergeCell ref="A55:A58"/>
    <mergeCell ref="E55:E58"/>
    <mergeCell ref="F55:F58"/>
    <mergeCell ref="F51:F54"/>
    <mergeCell ref="A39:A42"/>
    <mergeCell ref="A35:A38"/>
    <mergeCell ref="A47:A50"/>
    <mergeCell ref="E47:E50"/>
    <mergeCell ref="E35:E38"/>
    <mergeCell ref="A11:A14"/>
    <mergeCell ref="A15:A18"/>
    <mergeCell ref="A23:A26"/>
    <mergeCell ref="F31:F34"/>
    <mergeCell ref="A31:A34"/>
    <mergeCell ref="E31:E34"/>
    <mergeCell ref="E27:E30"/>
    <mergeCell ref="F27:F30"/>
    <mergeCell ref="E15:E18"/>
    <mergeCell ref="F15:F18"/>
    <mergeCell ref="I9:J9"/>
    <mergeCell ref="E9:E10"/>
    <mergeCell ref="F9:F10"/>
    <mergeCell ref="G9:H9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H41:H42"/>
    <mergeCell ref="E39:E42"/>
    <mergeCell ref="F39:F42"/>
    <mergeCell ref="G41:G42"/>
    <mergeCell ref="G39:G40"/>
    <mergeCell ref="H39:H40"/>
    <mergeCell ref="F19:F22"/>
    <mergeCell ref="F35:F38"/>
    <mergeCell ref="G31:G32"/>
    <mergeCell ref="G33:G34"/>
    <mergeCell ref="G35:G36"/>
    <mergeCell ref="G29:G30"/>
    <mergeCell ref="G25:G26"/>
    <mergeCell ref="G27:G28"/>
    <mergeCell ref="H19:H20"/>
    <mergeCell ref="H15:H16"/>
    <mergeCell ref="H33:H34"/>
    <mergeCell ref="H21:H22"/>
    <mergeCell ref="H23:H24"/>
    <mergeCell ref="H25:H26"/>
    <mergeCell ref="H27:H28"/>
    <mergeCell ref="H31:H32"/>
    <mergeCell ref="H29:H30"/>
    <mergeCell ref="H11:H12"/>
    <mergeCell ref="G13:G14"/>
    <mergeCell ref="H13:H14"/>
    <mergeCell ref="G17:G18"/>
    <mergeCell ref="H17:H18"/>
    <mergeCell ref="G15:G16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E13" sqref="E13:E14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29" t="s">
        <v>29</v>
      </c>
      <c r="J1" s="429"/>
      <c r="K1" s="429"/>
      <c r="L1" s="28">
        <v>150</v>
      </c>
      <c r="M1" s="28"/>
      <c r="N1" s="28"/>
    </row>
    <row r="2" spans="1:14" s="34" customFormat="1" ht="15">
      <c r="A2" s="27" t="s">
        <v>1</v>
      </c>
      <c r="B2" s="27" t="s">
        <v>59</v>
      </c>
      <c r="C2" s="27"/>
      <c r="D2" s="28"/>
      <c r="E2" s="28"/>
      <c r="F2" s="28"/>
      <c r="G2" s="28"/>
      <c r="H2" s="28"/>
      <c r="I2" s="429" t="s">
        <v>2</v>
      </c>
      <c r="J2" s="429"/>
      <c r="K2" s="429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9" t="s">
        <v>3</v>
      </c>
      <c r="J3" s="429"/>
      <c r="K3" s="429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9"/>
      <c r="B9" s="345" t="s">
        <v>8</v>
      </c>
      <c r="C9" s="319"/>
      <c r="D9" s="333" t="s">
        <v>9</v>
      </c>
      <c r="E9" s="311" t="s">
        <v>10</v>
      </c>
      <c r="F9" s="333" t="s">
        <v>9</v>
      </c>
      <c r="G9" s="435" t="s">
        <v>27</v>
      </c>
      <c r="H9" s="436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320"/>
      <c r="C10" s="321"/>
      <c r="D10" s="307"/>
      <c r="E10" s="312"/>
      <c r="F10" s="341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7" t="s">
        <v>16</v>
      </c>
      <c r="B11" s="110" t="s">
        <v>102</v>
      </c>
      <c r="C11" s="111">
        <v>0</v>
      </c>
      <c r="D11" s="114">
        <v>12.317</v>
      </c>
      <c r="E11" s="484">
        <v>0</v>
      </c>
      <c r="F11" s="333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32"/>
      <c r="B12" s="84" t="s">
        <v>113</v>
      </c>
      <c r="C12" s="105">
        <v>17.25</v>
      </c>
      <c r="D12" s="114">
        <f>46.514*1.075*1.2</f>
        <v>60.00306</v>
      </c>
      <c r="E12" s="459"/>
      <c r="F12" s="335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0" t="s">
        <v>102</v>
      </c>
      <c r="C13" s="104"/>
      <c r="D13" s="114"/>
      <c r="E13" s="445"/>
      <c r="F13" s="425"/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113</v>
      </c>
      <c r="C14" s="104"/>
      <c r="D14" s="114"/>
      <c r="E14" s="459"/>
      <c r="F14" s="438"/>
      <c r="G14" s="11"/>
      <c r="H14" s="13"/>
      <c r="I14" s="4"/>
      <c r="J14" s="5"/>
      <c r="K14" s="4"/>
      <c r="L14" s="5"/>
      <c r="M14" s="4"/>
      <c r="N14" s="5"/>
    </row>
    <row r="15" spans="1:14" ht="15">
      <c r="A15" s="108" t="s">
        <v>18</v>
      </c>
      <c r="B15" s="110" t="s">
        <v>102</v>
      </c>
      <c r="C15" s="107"/>
      <c r="D15" s="114"/>
      <c r="E15" s="445"/>
      <c r="F15" s="334"/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08"/>
      <c r="B16" s="84" t="s">
        <v>113</v>
      </c>
      <c r="C16" s="107"/>
      <c r="D16" s="114"/>
      <c r="E16" s="459"/>
      <c r="F16" s="335"/>
      <c r="G16" s="4"/>
      <c r="H16" s="5"/>
      <c r="I16" s="4"/>
      <c r="J16" s="5"/>
      <c r="K16" s="4"/>
      <c r="L16" s="5"/>
      <c r="M16" s="4"/>
      <c r="N16" s="5"/>
    </row>
    <row r="17" spans="1:14" ht="15">
      <c r="A17" s="108" t="s">
        <v>19</v>
      </c>
      <c r="B17" s="110" t="s">
        <v>102</v>
      </c>
      <c r="C17" s="107"/>
      <c r="D17" s="114"/>
      <c r="E17" s="445"/>
      <c r="F17" s="334"/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08"/>
      <c r="B18" s="84" t="s">
        <v>113</v>
      </c>
      <c r="C18" s="107"/>
      <c r="D18" s="114"/>
      <c r="E18" s="459"/>
      <c r="F18" s="335"/>
      <c r="G18" s="4"/>
      <c r="H18" s="5"/>
      <c r="I18" s="4"/>
      <c r="J18" s="5"/>
      <c r="K18" s="4"/>
      <c r="L18" s="5"/>
      <c r="M18" s="4"/>
      <c r="N18" s="5"/>
    </row>
    <row r="19" spans="1:14" ht="15">
      <c r="A19" s="108" t="s">
        <v>20</v>
      </c>
      <c r="B19" s="110" t="s">
        <v>102</v>
      </c>
      <c r="C19" s="107"/>
      <c r="D19" s="114"/>
      <c r="E19" s="445"/>
      <c r="F19" s="334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08"/>
      <c r="B20" s="84" t="s">
        <v>113</v>
      </c>
      <c r="C20" s="107"/>
      <c r="D20" s="114"/>
      <c r="E20" s="459"/>
      <c r="F20" s="335"/>
      <c r="G20" s="4"/>
      <c r="H20" s="5"/>
      <c r="I20" s="4"/>
      <c r="J20" s="5"/>
      <c r="K20" s="4"/>
      <c r="L20" s="5"/>
      <c r="M20" s="4"/>
      <c r="N20" s="5"/>
    </row>
    <row r="21" spans="1:14" ht="15">
      <c r="A21" s="108" t="s">
        <v>21</v>
      </c>
      <c r="B21" s="110" t="s">
        <v>102</v>
      </c>
      <c r="C21" s="107"/>
      <c r="D21" s="114"/>
      <c r="E21" s="445"/>
      <c r="F21" s="334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08"/>
      <c r="B22" s="84" t="s">
        <v>113</v>
      </c>
      <c r="C22" s="107"/>
      <c r="D22" s="114"/>
      <c r="E22" s="459"/>
      <c r="F22" s="335"/>
      <c r="G22" s="4"/>
      <c r="H22" s="5"/>
      <c r="I22" s="4"/>
      <c r="J22" s="5"/>
      <c r="K22" s="4"/>
      <c r="L22" s="5"/>
      <c r="M22" s="4"/>
      <c r="N22" s="5"/>
    </row>
    <row r="23" spans="1:14" ht="15">
      <c r="A23" s="108" t="s">
        <v>69</v>
      </c>
      <c r="B23" s="110" t="s">
        <v>102</v>
      </c>
      <c r="C23" s="107"/>
      <c r="D23" s="114"/>
      <c r="E23" s="445"/>
      <c r="F23" s="334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08"/>
      <c r="B24" s="84" t="s">
        <v>113</v>
      </c>
      <c r="C24" s="107"/>
      <c r="D24" s="114"/>
      <c r="E24" s="459"/>
      <c r="F24" s="335"/>
      <c r="G24" s="4"/>
      <c r="H24" s="5"/>
      <c r="I24" s="4"/>
      <c r="J24" s="5"/>
      <c r="K24" s="4"/>
      <c r="L24" s="5"/>
      <c r="M24" s="4"/>
      <c r="N24" s="5"/>
    </row>
    <row r="25" spans="1:14" ht="15">
      <c r="A25" s="108" t="s">
        <v>22</v>
      </c>
      <c r="B25" s="110" t="s">
        <v>102</v>
      </c>
      <c r="C25" s="107"/>
      <c r="D25" s="112"/>
      <c r="E25" s="445"/>
      <c r="F25" s="334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08"/>
      <c r="B26" s="84" t="s">
        <v>113</v>
      </c>
      <c r="C26" s="107"/>
      <c r="D26" s="118"/>
      <c r="E26" s="459"/>
      <c r="F26" s="335"/>
      <c r="G26" s="4"/>
      <c r="H26" s="5"/>
      <c r="I26" s="4"/>
      <c r="J26" s="5"/>
      <c r="K26" s="4"/>
      <c r="L26" s="5"/>
      <c r="M26" s="4"/>
      <c r="N26" s="5"/>
    </row>
    <row r="27" spans="1:14" ht="15">
      <c r="A27" s="108" t="s">
        <v>23</v>
      </c>
      <c r="B27" s="110" t="s">
        <v>102</v>
      </c>
      <c r="C27" s="107"/>
      <c r="D27" s="114"/>
      <c r="E27" s="445"/>
      <c r="F27" s="334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08"/>
      <c r="B28" s="84" t="s">
        <v>113</v>
      </c>
      <c r="C28" s="107"/>
      <c r="D28" s="114"/>
      <c r="E28" s="459"/>
      <c r="F28" s="335"/>
      <c r="G28" s="4"/>
      <c r="H28" s="5"/>
      <c r="I28" s="4"/>
      <c r="J28" s="5"/>
      <c r="K28" s="4"/>
      <c r="L28" s="5"/>
      <c r="M28" s="4"/>
      <c r="N28" s="5"/>
    </row>
    <row r="29" spans="1:14" ht="15">
      <c r="A29" s="108" t="s">
        <v>24</v>
      </c>
      <c r="B29" s="110" t="s">
        <v>102</v>
      </c>
      <c r="C29" s="107"/>
      <c r="D29" s="114"/>
      <c r="E29" s="445"/>
      <c r="F29" s="334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08"/>
      <c r="B30" s="84" t="s">
        <v>113</v>
      </c>
      <c r="C30" s="107"/>
      <c r="D30" s="114"/>
      <c r="E30" s="459"/>
      <c r="F30" s="335"/>
      <c r="G30" s="4"/>
      <c r="H30" s="5"/>
      <c r="I30" s="4"/>
      <c r="J30" s="5"/>
      <c r="K30" s="4"/>
      <c r="L30" s="5"/>
      <c r="M30" s="4"/>
      <c r="N30" s="5"/>
    </row>
    <row r="31" spans="1:14" ht="15">
      <c r="A31" s="108" t="s">
        <v>25</v>
      </c>
      <c r="B31" s="110" t="s">
        <v>102</v>
      </c>
      <c r="C31" s="107"/>
      <c r="D31" s="114"/>
      <c r="E31" s="445"/>
      <c r="F31" s="334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113</v>
      </c>
      <c r="C32" s="104"/>
      <c r="D32" s="114"/>
      <c r="E32" s="459"/>
      <c r="F32" s="335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0" t="s">
        <v>102</v>
      </c>
      <c r="C33" s="104"/>
      <c r="D33" s="114"/>
      <c r="E33" s="480"/>
      <c r="F33" s="482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83"/>
      <c r="B34" s="184" t="s">
        <v>113</v>
      </c>
      <c r="C34" s="185"/>
      <c r="D34" s="114"/>
      <c r="E34" s="481"/>
      <c r="F34" s="483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2"/>
      <c r="B36" s="322"/>
      <c r="C36" s="322"/>
      <c r="D36" s="32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2"/>
      <c r="C38" s="322"/>
      <c r="D38" s="322"/>
      <c r="E38" s="32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2"/>
      <c r="C39" s="322"/>
      <c r="D39" s="32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  <mergeCell ref="F17:F18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E11:E12"/>
    <mergeCell ref="E13:E14"/>
    <mergeCell ref="E15:E16"/>
    <mergeCell ref="E21:E22"/>
    <mergeCell ref="E19:E20"/>
    <mergeCell ref="E17:E18"/>
    <mergeCell ref="B39:D39"/>
    <mergeCell ref="A36:D36"/>
    <mergeCell ref="E23:E24"/>
    <mergeCell ref="E25:E26"/>
    <mergeCell ref="E27:E28"/>
    <mergeCell ref="E29:E30"/>
    <mergeCell ref="E31:E32"/>
    <mergeCell ref="F31:F32"/>
    <mergeCell ref="F23:F24"/>
    <mergeCell ref="B38:E38"/>
    <mergeCell ref="F25:F26"/>
    <mergeCell ref="F27:F28"/>
    <mergeCell ref="F29:F30"/>
    <mergeCell ref="E33:E34"/>
    <mergeCell ref="F33:F34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E14" sqref="E14:E16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29" t="s">
        <v>29</v>
      </c>
      <c r="J1" s="429"/>
      <c r="K1" s="429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29" t="s">
        <v>2</v>
      </c>
      <c r="J2" s="429"/>
      <c r="K2" s="429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9" t="s">
        <v>3</v>
      </c>
      <c r="J3" s="429"/>
      <c r="K3" s="429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9"/>
      <c r="B9" s="345" t="s">
        <v>8</v>
      </c>
      <c r="C9" s="319"/>
      <c r="D9" s="333" t="s">
        <v>9</v>
      </c>
      <c r="E9" s="311" t="s">
        <v>10</v>
      </c>
      <c r="F9" s="333" t="s">
        <v>9</v>
      </c>
      <c r="G9" s="435" t="s">
        <v>27</v>
      </c>
      <c r="H9" s="436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08"/>
      <c r="C10" s="340"/>
      <c r="D10" s="341"/>
      <c r="E10" s="312"/>
      <c r="F10" s="341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0" t="s">
        <v>16</v>
      </c>
      <c r="B11" s="61" t="s">
        <v>94</v>
      </c>
      <c r="C11" s="86">
        <v>0</v>
      </c>
      <c r="D11" s="170">
        <f>10.681*1.075*1.2</f>
        <v>13.778489999999998</v>
      </c>
      <c r="E11" s="311">
        <v>5</v>
      </c>
      <c r="F11" s="333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397"/>
      <c r="B12" s="65" t="s">
        <v>95</v>
      </c>
      <c r="C12" s="105">
        <v>0</v>
      </c>
      <c r="D12" s="8">
        <f>5.597*1.075*1.2</f>
        <v>7.220129999999999</v>
      </c>
      <c r="E12" s="412"/>
      <c r="F12" s="307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397"/>
      <c r="B13" s="65" t="s">
        <v>113</v>
      </c>
      <c r="C13" s="105">
        <v>17.25</v>
      </c>
      <c r="D13" s="172">
        <v>60.0031</v>
      </c>
      <c r="E13" s="412"/>
      <c r="F13" s="307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396" t="s">
        <v>17</v>
      </c>
      <c r="B14" s="61" t="s">
        <v>94</v>
      </c>
      <c r="C14" s="104"/>
      <c r="D14" s="170"/>
      <c r="E14" s="411"/>
      <c r="F14" s="334"/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397"/>
      <c r="B15" s="65" t="s">
        <v>95</v>
      </c>
      <c r="C15" s="105"/>
      <c r="D15" s="8"/>
      <c r="E15" s="412"/>
      <c r="F15" s="307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397"/>
      <c r="B16" s="65" t="s">
        <v>113</v>
      </c>
      <c r="C16" s="105"/>
      <c r="D16" s="172"/>
      <c r="E16" s="412"/>
      <c r="F16" s="307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396" t="s">
        <v>18</v>
      </c>
      <c r="B17" s="61" t="s">
        <v>94</v>
      </c>
      <c r="C17" s="202"/>
      <c r="D17" s="170"/>
      <c r="E17" s="411"/>
      <c r="F17" s="334"/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397"/>
      <c r="B18" s="65" t="s">
        <v>95</v>
      </c>
      <c r="C18" s="105"/>
      <c r="D18" s="8"/>
      <c r="E18" s="412"/>
      <c r="F18" s="307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397"/>
      <c r="B19" s="65" t="s">
        <v>113</v>
      </c>
      <c r="C19" s="105"/>
      <c r="D19" s="172"/>
      <c r="E19" s="412"/>
      <c r="F19" s="307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396" t="s">
        <v>19</v>
      </c>
      <c r="B20" s="61" t="s">
        <v>94</v>
      </c>
      <c r="C20" s="104"/>
      <c r="D20" s="170"/>
      <c r="E20" s="411"/>
      <c r="F20" s="334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397"/>
      <c r="B21" s="65" t="s">
        <v>95</v>
      </c>
      <c r="C21" s="105"/>
      <c r="D21" s="8"/>
      <c r="E21" s="412"/>
      <c r="F21" s="307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97"/>
      <c r="B22" s="65" t="s">
        <v>113</v>
      </c>
      <c r="C22" s="105"/>
      <c r="D22" s="172"/>
      <c r="E22" s="412"/>
      <c r="F22" s="307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396" t="s">
        <v>20</v>
      </c>
      <c r="B23" s="61" t="s">
        <v>94</v>
      </c>
      <c r="C23" s="104"/>
      <c r="D23" s="170"/>
      <c r="E23" s="411"/>
      <c r="F23" s="334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97"/>
      <c r="B24" s="65" t="s">
        <v>95</v>
      </c>
      <c r="C24" s="105"/>
      <c r="D24" s="8"/>
      <c r="E24" s="412"/>
      <c r="F24" s="307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397"/>
      <c r="B25" s="65" t="s">
        <v>113</v>
      </c>
      <c r="C25" s="105"/>
      <c r="D25" s="172"/>
      <c r="E25" s="412"/>
      <c r="F25" s="307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396" t="s">
        <v>68</v>
      </c>
      <c r="B26" s="61" t="s">
        <v>94</v>
      </c>
      <c r="C26" s="104"/>
      <c r="D26" s="170"/>
      <c r="E26" s="411"/>
      <c r="F26" s="334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397"/>
      <c r="B27" s="65" t="s">
        <v>95</v>
      </c>
      <c r="C27" s="105"/>
      <c r="D27" s="8"/>
      <c r="E27" s="412"/>
      <c r="F27" s="307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397"/>
      <c r="B28" s="65" t="s">
        <v>113</v>
      </c>
      <c r="C28" s="105"/>
      <c r="D28" s="172"/>
      <c r="E28" s="412"/>
      <c r="F28" s="307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396" t="s">
        <v>69</v>
      </c>
      <c r="B29" s="61" t="s">
        <v>94</v>
      </c>
      <c r="C29" s="104"/>
      <c r="D29" s="170"/>
      <c r="E29" s="411"/>
      <c r="F29" s="334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397"/>
      <c r="B30" s="65" t="s">
        <v>95</v>
      </c>
      <c r="C30" s="105"/>
      <c r="D30" s="8"/>
      <c r="E30" s="412"/>
      <c r="F30" s="307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397"/>
      <c r="B31" s="65" t="s">
        <v>113</v>
      </c>
      <c r="C31" s="105"/>
      <c r="D31" s="172"/>
      <c r="E31" s="412"/>
      <c r="F31" s="307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396" t="s">
        <v>22</v>
      </c>
      <c r="B32" s="61" t="s">
        <v>94</v>
      </c>
      <c r="C32" s="104"/>
      <c r="D32" s="170"/>
      <c r="E32" s="411"/>
      <c r="F32" s="334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397"/>
      <c r="B33" s="65" t="s">
        <v>95</v>
      </c>
      <c r="C33" s="105"/>
      <c r="D33" s="8"/>
      <c r="E33" s="412"/>
      <c r="F33" s="307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397"/>
      <c r="B34" s="65" t="s">
        <v>113</v>
      </c>
      <c r="C34" s="105"/>
      <c r="D34" s="172"/>
      <c r="E34" s="412"/>
      <c r="F34" s="307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87" t="s">
        <v>23</v>
      </c>
      <c r="B35" s="186" t="s">
        <v>94</v>
      </c>
      <c r="C35" s="111"/>
      <c r="D35" s="170"/>
      <c r="E35" s="490"/>
      <c r="F35" s="485"/>
      <c r="G35" s="109"/>
      <c r="H35" s="5"/>
      <c r="I35" s="4"/>
      <c r="J35" s="5"/>
      <c r="K35" s="4"/>
      <c r="L35" s="5"/>
      <c r="M35" s="4"/>
      <c r="N35" s="5"/>
    </row>
    <row r="36" spans="1:14" ht="15" customHeight="1">
      <c r="A36" s="488"/>
      <c r="B36" s="65" t="s">
        <v>95</v>
      </c>
      <c r="C36" s="105"/>
      <c r="D36" s="8"/>
      <c r="E36" s="412"/>
      <c r="F36" s="449"/>
      <c r="G36" s="109"/>
      <c r="H36" s="5"/>
      <c r="I36" s="4"/>
      <c r="J36" s="5"/>
      <c r="K36" s="4"/>
      <c r="L36" s="5"/>
      <c r="M36" s="4"/>
      <c r="N36" s="5"/>
    </row>
    <row r="37" spans="1:14" ht="15" customHeight="1" thickBot="1">
      <c r="A37" s="489"/>
      <c r="B37" s="187" t="s">
        <v>113</v>
      </c>
      <c r="C37" s="119"/>
      <c r="D37" s="172"/>
      <c r="E37" s="491"/>
      <c r="F37" s="450"/>
      <c r="G37" s="109"/>
      <c r="H37" s="5"/>
      <c r="I37" s="4"/>
      <c r="J37" s="5"/>
      <c r="K37" s="4"/>
      <c r="L37" s="5"/>
      <c r="M37" s="4"/>
      <c r="N37" s="5"/>
    </row>
    <row r="38" spans="1:14" ht="12.75">
      <c r="A38" s="397" t="s">
        <v>24</v>
      </c>
      <c r="B38" s="65" t="s">
        <v>94</v>
      </c>
      <c r="C38" s="105"/>
      <c r="D38" s="170"/>
      <c r="E38" s="412"/>
      <c r="F38" s="307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397"/>
      <c r="B39" s="65" t="s">
        <v>95</v>
      </c>
      <c r="C39" s="105"/>
      <c r="D39" s="8"/>
      <c r="E39" s="412"/>
      <c r="F39" s="307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397"/>
      <c r="B40" s="65" t="s">
        <v>113</v>
      </c>
      <c r="C40" s="105"/>
      <c r="D40" s="172"/>
      <c r="E40" s="412"/>
      <c r="F40" s="307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396" t="s">
        <v>25</v>
      </c>
      <c r="B41" s="61" t="s">
        <v>94</v>
      </c>
      <c r="C41" s="104"/>
      <c r="D41" s="170"/>
      <c r="E41" s="411"/>
      <c r="F41" s="334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397"/>
      <c r="B42" s="65" t="s">
        <v>95</v>
      </c>
      <c r="C42" s="105"/>
      <c r="D42" s="8"/>
      <c r="E42" s="412"/>
      <c r="F42" s="307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397"/>
      <c r="B43" s="65" t="s">
        <v>113</v>
      </c>
      <c r="C43" s="105"/>
      <c r="D43" s="172"/>
      <c r="E43" s="412"/>
      <c r="F43" s="307"/>
      <c r="G43" s="4"/>
      <c r="H43" s="5"/>
      <c r="I43" s="4"/>
      <c r="J43" s="5"/>
      <c r="K43" s="4"/>
      <c r="L43" s="5"/>
      <c r="M43" s="4"/>
      <c r="N43" s="5"/>
    </row>
    <row r="44" spans="1:14" ht="12.75">
      <c r="A44" s="400" t="s">
        <v>26</v>
      </c>
      <c r="B44" s="169" t="s">
        <v>94</v>
      </c>
      <c r="C44" s="111"/>
      <c r="D44" s="170"/>
      <c r="E44" s="433"/>
      <c r="F44" s="485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01"/>
      <c r="B45" s="159" t="s">
        <v>95</v>
      </c>
      <c r="C45" s="105"/>
      <c r="D45" s="8"/>
      <c r="E45" s="321"/>
      <c r="F45" s="449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02"/>
      <c r="B46" s="171" t="s">
        <v>113</v>
      </c>
      <c r="C46" s="119"/>
      <c r="D46" s="172"/>
      <c r="E46" s="434"/>
      <c r="F46" s="486"/>
      <c r="G46" s="128"/>
      <c r="H46" s="128"/>
      <c r="I46" s="128"/>
      <c r="J46" s="128"/>
      <c r="K46" s="128"/>
      <c r="L46" s="128"/>
      <c r="M46" s="128"/>
      <c r="N46" s="128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22" t="s">
        <v>32</v>
      </c>
      <c r="B48" s="322"/>
      <c r="C48" s="322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A26:A28"/>
    <mergeCell ref="A29:A31"/>
    <mergeCell ref="E29:E31"/>
    <mergeCell ref="F29:F31"/>
    <mergeCell ref="E20:E22"/>
    <mergeCell ref="E26:E28"/>
    <mergeCell ref="F26:F28"/>
    <mergeCell ref="F23:F25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E14" sqref="E14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63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63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64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5" customHeight="1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5" customHeight="1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5" customHeight="1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5" customHeight="1" thickTop="1">
      <c r="A9" s="309"/>
      <c r="B9" s="345" t="s">
        <v>8</v>
      </c>
      <c r="C9" s="319"/>
      <c r="D9" s="333" t="s">
        <v>9</v>
      </c>
      <c r="E9" s="311" t="s">
        <v>10</v>
      </c>
      <c r="F9" s="333" t="s">
        <v>9</v>
      </c>
      <c r="G9" s="435" t="s">
        <v>27</v>
      </c>
      <c r="H9" s="436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customHeight="1" thickBot="1">
      <c r="A10" s="310"/>
      <c r="B10" s="495"/>
      <c r="C10" s="337"/>
      <c r="D10" s="307"/>
      <c r="E10" s="312"/>
      <c r="F10" s="341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17" t="s">
        <v>16</v>
      </c>
      <c r="B11" s="128" t="s">
        <v>100</v>
      </c>
      <c r="C11" s="140">
        <v>0</v>
      </c>
      <c r="D11" s="170">
        <f>10.681*1.075*1.2</f>
        <v>13.778489999999998</v>
      </c>
      <c r="E11" s="311">
        <v>0</v>
      </c>
      <c r="F11" s="6"/>
      <c r="G11" s="9"/>
      <c r="H11" s="138"/>
      <c r="I11" s="439"/>
      <c r="J11" s="439"/>
      <c r="K11" s="128"/>
      <c r="L11" s="128"/>
      <c r="M11" s="128"/>
      <c r="N11" s="128"/>
    </row>
    <row r="12" spans="1:14" ht="15" customHeight="1">
      <c r="A12" s="477"/>
      <c r="B12" s="129" t="s">
        <v>115</v>
      </c>
      <c r="C12" s="129">
        <v>0</v>
      </c>
      <c r="D12" s="8">
        <f>5.597*1.075*1.2</f>
        <v>7.220129999999999</v>
      </c>
      <c r="E12" s="412"/>
      <c r="F12" s="8"/>
      <c r="G12" s="12"/>
      <c r="H12" s="137"/>
      <c r="I12" s="440"/>
      <c r="J12" s="440"/>
      <c r="K12" s="128"/>
      <c r="L12" s="128"/>
      <c r="M12" s="128"/>
      <c r="N12" s="128"/>
    </row>
    <row r="13" spans="1:14" ht="15" customHeight="1" thickBot="1">
      <c r="A13" s="342"/>
      <c r="B13" s="129" t="s">
        <v>111</v>
      </c>
      <c r="C13" s="129">
        <v>34.5</v>
      </c>
      <c r="D13" s="172">
        <v>60.0031</v>
      </c>
      <c r="E13" s="407"/>
      <c r="F13" s="22"/>
      <c r="G13" s="12"/>
      <c r="H13" s="137"/>
      <c r="I13" s="441"/>
      <c r="J13" s="441"/>
      <c r="K13" s="128"/>
      <c r="L13" s="128"/>
      <c r="M13" s="128"/>
      <c r="N13" s="128"/>
    </row>
    <row r="14" spans="1:14" ht="15" customHeight="1">
      <c r="A14" s="338" t="s">
        <v>17</v>
      </c>
      <c r="B14" s="128" t="s">
        <v>100</v>
      </c>
      <c r="C14" s="128"/>
      <c r="D14" s="128"/>
      <c r="E14" s="85"/>
      <c r="F14" s="8"/>
      <c r="G14" s="12"/>
      <c r="H14" s="137"/>
      <c r="I14" s="496"/>
      <c r="J14" s="439"/>
      <c r="K14" s="128"/>
      <c r="L14" s="128"/>
      <c r="M14" s="128"/>
      <c r="N14" s="128"/>
    </row>
    <row r="15" spans="1:14" ht="15" customHeight="1">
      <c r="A15" s="477"/>
      <c r="B15" s="128" t="s">
        <v>101</v>
      </c>
      <c r="C15" s="128"/>
      <c r="D15" s="128"/>
      <c r="E15" s="85"/>
      <c r="F15" s="8"/>
      <c r="G15" s="12"/>
      <c r="H15" s="137"/>
      <c r="I15" s="497"/>
      <c r="J15" s="440"/>
      <c r="K15" s="128"/>
      <c r="L15" s="128"/>
      <c r="M15" s="128"/>
      <c r="N15" s="128"/>
    </row>
    <row r="16" spans="1:14" ht="15" customHeight="1">
      <c r="A16" s="342"/>
      <c r="B16" s="128" t="s">
        <v>113</v>
      </c>
      <c r="C16" s="128"/>
      <c r="D16" s="128"/>
      <c r="E16" s="76"/>
      <c r="F16" s="16"/>
      <c r="G16" s="11"/>
      <c r="H16" s="139"/>
      <c r="I16" s="498"/>
      <c r="J16" s="441"/>
      <c r="K16" s="109"/>
      <c r="L16" s="5"/>
      <c r="M16" s="4"/>
      <c r="N16" s="5"/>
    </row>
    <row r="17" spans="1:14" ht="15" customHeight="1">
      <c r="A17" s="338" t="s">
        <v>18</v>
      </c>
      <c r="B17" s="128" t="s">
        <v>100</v>
      </c>
      <c r="C17" s="140"/>
      <c r="D17" s="128"/>
      <c r="E17" s="76"/>
      <c r="F17" s="16"/>
      <c r="G17" s="11"/>
      <c r="H17" s="13"/>
      <c r="I17" s="411"/>
      <c r="J17" s="334"/>
      <c r="K17" s="4"/>
      <c r="L17" s="5"/>
      <c r="M17" s="4"/>
      <c r="N17" s="5"/>
    </row>
    <row r="18" spans="1:14" ht="15" customHeight="1">
      <c r="A18" s="477"/>
      <c r="B18" s="129" t="s">
        <v>101</v>
      </c>
      <c r="C18" s="128"/>
      <c r="D18" s="128"/>
      <c r="E18" s="76"/>
      <c r="F18" s="16"/>
      <c r="G18" s="11"/>
      <c r="H18" s="13"/>
      <c r="I18" s="412"/>
      <c r="J18" s="307"/>
      <c r="K18" s="4"/>
      <c r="L18" s="5"/>
      <c r="M18" s="4"/>
      <c r="N18" s="5"/>
    </row>
    <row r="19" spans="1:14" ht="15" customHeight="1">
      <c r="A19" s="477"/>
      <c r="B19" s="128" t="s">
        <v>113</v>
      </c>
      <c r="C19" s="128"/>
      <c r="D19" s="128"/>
      <c r="E19" s="76"/>
      <c r="F19" s="16"/>
      <c r="G19" s="11"/>
      <c r="H19" s="13"/>
      <c r="I19" s="407"/>
      <c r="J19" s="335"/>
      <c r="K19" s="4"/>
      <c r="L19" s="5"/>
      <c r="M19" s="4"/>
      <c r="N19" s="5"/>
    </row>
    <row r="20" spans="1:14" ht="15" customHeight="1">
      <c r="A20" s="492" t="s">
        <v>19</v>
      </c>
      <c r="B20" s="128" t="s">
        <v>100</v>
      </c>
      <c r="C20" s="107"/>
      <c r="D20" s="128"/>
      <c r="E20" s="109"/>
      <c r="F20" s="5"/>
      <c r="G20" s="4"/>
      <c r="H20" s="5"/>
      <c r="I20" s="411"/>
      <c r="J20" s="334"/>
      <c r="K20" s="4"/>
      <c r="L20" s="5"/>
      <c r="M20" s="4"/>
      <c r="N20" s="5"/>
    </row>
    <row r="21" spans="1:14" ht="15" customHeight="1">
      <c r="A21" s="493"/>
      <c r="B21" s="129" t="s">
        <v>101</v>
      </c>
      <c r="C21" s="107"/>
      <c r="D21" s="128"/>
      <c r="E21" s="109"/>
      <c r="F21" s="5"/>
      <c r="G21" s="4"/>
      <c r="H21" s="5"/>
      <c r="I21" s="412"/>
      <c r="J21" s="307"/>
      <c r="K21" s="4"/>
      <c r="L21" s="5"/>
      <c r="M21" s="4"/>
      <c r="N21" s="5"/>
    </row>
    <row r="22" spans="1:14" ht="15" customHeight="1">
      <c r="A22" s="494"/>
      <c r="B22" s="128" t="s">
        <v>113</v>
      </c>
      <c r="C22" s="107"/>
      <c r="D22" s="128"/>
      <c r="E22" s="109"/>
      <c r="F22" s="5"/>
      <c r="G22" s="4"/>
      <c r="H22" s="5"/>
      <c r="I22" s="407"/>
      <c r="J22" s="335"/>
      <c r="K22" s="4"/>
      <c r="L22" s="5"/>
      <c r="M22" s="4"/>
      <c r="N22" s="5"/>
    </row>
    <row r="23" spans="1:14" ht="15" customHeight="1">
      <c r="A23" s="492" t="s">
        <v>20</v>
      </c>
      <c r="B23" s="128" t="s">
        <v>100</v>
      </c>
      <c r="C23" s="107"/>
      <c r="D23" s="128"/>
      <c r="E23" s="109"/>
      <c r="F23" s="5"/>
      <c r="G23" s="4"/>
      <c r="H23" s="5"/>
      <c r="I23" s="411"/>
      <c r="J23" s="334"/>
      <c r="K23" s="4"/>
      <c r="L23" s="5"/>
      <c r="M23" s="4"/>
      <c r="N23" s="5"/>
    </row>
    <row r="24" spans="1:14" ht="15" customHeight="1">
      <c r="A24" s="493"/>
      <c r="B24" s="129" t="s">
        <v>101</v>
      </c>
      <c r="C24" s="107"/>
      <c r="D24" s="128"/>
      <c r="E24" s="109"/>
      <c r="F24" s="5"/>
      <c r="G24" s="4"/>
      <c r="H24" s="5"/>
      <c r="I24" s="412"/>
      <c r="J24" s="307"/>
      <c r="K24" s="4"/>
      <c r="L24" s="5"/>
      <c r="M24" s="4"/>
      <c r="N24" s="5"/>
    </row>
    <row r="25" spans="1:14" ht="15" customHeight="1">
      <c r="A25" s="494"/>
      <c r="B25" s="128" t="s">
        <v>113</v>
      </c>
      <c r="C25" s="107"/>
      <c r="D25" s="128"/>
      <c r="E25" s="109"/>
      <c r="F25" s="5"/>
      <c r="G25" s="4"/>
      <c r="H25" s="5"/>
      <c r="I25" s="407"/>
      <c r="J25" s="335"/>
      <c r="K25" s="4"/>
      <c r="L25" s="5"/>
      <c r="M25" s="4"/>
      <c r="N25" s="5"/>
    </row>
    <row r="26" spans="1:14" ht="15" customHeight="1">
      <c r="A26" s="492" t="s">
        <v>21</v>
      </c>
      <c r="B26" s="128" t="s">
        <v>100</v>
      </c>
      <c r="C26" s="107"/>
      <c r="D26" s="128"/>
      <c r="E26" s="109"/>
      <c r="F26" s="5"/>
      <c r="G26" s="4"/>
      <c r="H26" s="5"/>
      <c r="I26" s="411"/>
      <c r="J26" s="334"/>
      <c r="K26" s="4"/>
      <c r="L26" s="5"/>
      <c r="M26" s="4"/>
      <c r="N26" s="5"/>
    </row>
    <row r="27" spans="1:14" ht="15" customHeight="1">
      <c r="A27" s="493"/>
      <c r="B27" s="129" t="s">
        <v>101</v>
      </c>
      <c r="C27" s="107"/>
      <c r="D27" s="128"/>
      <c r="E27" s="109"/>
      <c r="F27" s="5"/>
      <c r="G27" s="4"/>
      <c r="H27" s="5"/>
      <c r="I27" s="412"/>
      <c r="J27" s="307"/>
      <c r="K27" s="4"/>
      <c r="L27" s="5"/>
      <c r="M27" s="4"/>
      <c r="N27" s="5"/>
    </row>
    <row r="28" spans="1:14" ht="15" customHeight="1">
      <c r="A28" s="494"/>
      <c r="B28" s="128" t="s">
        <v>113</v>
      </c>
      <c r="C28" s="107"/>
      <c r="D28" s="128"/>
      <c r="E28" s="109"/>
      <c r="F28" s="5"/>
      <c r="G28" s="4"/>
      <c r="H28" s="5"/>
      <c r="I28" s="407"/>
      <c r="J28" s="335"/>
      <c r="K28" s="4"/>
      <c r="L28" s="5"/>
      <c r="M28" s="4"/>
      <c r="N28" s="5"/>
    </row>
    <row r="29" spans="1:14" ht="15" customHeight="1">
      <c r="A29" s="492" t="s">
        <v>69</v>
      </c>
      <c r="B29" s="128" t="s">
        <v>100</v>
      </c>
      <c r="C29" s="107"/>
      <c r="D29" s="128"/>
      <c r="E29" s="109"/>
      <c r="F29" s="5"/>
      <c r="G29" s="4"/>
      <c r="H29" s="5"/>
      <c r="I29" s="411"/>
      <c r="J29" s="334"/>
      <c r="K29" s="4"/>
      <c r="L29" s="5"/>
      <c r="M29" s="4"/>
      <c r="N29" s="5"/>
    </row>
    <row r="30" spans="1:14" ht="15" customHeight="1">
      <c r="A30" s="493"/>
      <c r="B30" s="129" t="s">
        <v>101</v>
      </c>
      <c r="C30" s="107"/>
      <c r="D30" s="128"/>
      <c r="E30" s="109"/>
      <c r="F30" s="5"/>
      <c r="G30" s="4"/>
      <c r="H30" s="5"/>
      <c r="I30" s="412"/>
      <c r="J30" s="307"/>
      <c r="K30" s="4"/>
      <c r="L30" s="5"/>
      <c r="M30" s="4"/>
      <c r="N30" s="5"/>
    </row>
    <row r="31" spans="1:14" ht="15" customHeight="1">
      <c r="A31" s="494"/>
      <c r="B31" s="128" t="s">
        <v>113</v>
      </c>
      <c r="C31" s="107"/>
      <c r="D31" s="128"/>
      <c r="E31" s="109"/>
      <c r="F31" s="5"/>
      <c r="G31" s="4"/>
      <c r="H31" s="5"/>
      <c r="I31" s="407"/>
      <c r="J31" s="335"/>
      <c r="K31" s="4"/>
      <c r="L31" s="5"/>
      <c r="M31" s="4"/>
      <c r="N31" s="5"/>
    </row>
    <row r="32" spans="1:14" ht="15" customHeight="1">
      <c r="A32" s="492" t="s">
        <v>22</v>
      </c>
      <c r="B32" s="128" t="s">
        <v>100</v>
      </c>
      <c r="C32" s="216"/>
      <c r="D32" s="128"/>
      <c r="E32" s="109"/>
      <c r="F32" s="5"/>
      <c r="G32" s="4"/>
      <c r="H32" s="5"/>
      <c r="I32" s="411"/>
      <c r="J32" s="334"/>
      <c r="K32" s="4"/>
      <c r="L32" s="5"/>
      <c r="M32" s="4"/>
      <c r="N32" s="5"/>
    </row>
    <row r="33" spans="1:14" ht="15" customHeight="1">
      <c r="A33" s="493"/>
      <c r="B33" s="129" t="s">
        <v>101</v>
      </c>
      <c r="C33" s="107"/>
      <c r="D33" s="128"/>
      <c r="E33" s="109"/>
      <c r="F33" s="5"/>
      <c r="G33" s="4"/>
      <c r="H33" s="5"/>
      <c r="I33" s="412"/>
      <c r="J33" s="307"/>
      <c r="K33" s="4"/>
      <c r="L33" s="5"/>
      <c r="M33" s="4"/>
      <c r="N33" s="5"/>
    </row>
    <row r="34" spans="1:14" ht="15" customHeight="1" thickBot="1">
      <c r="A34" s="494"/>
      <c r="B34" s="128" t="s">
        <v>113</v>
      </c>
      <c r="C34" s="107"/>
      <c r="D34" s="128"/>
      <c r="E34" s="109"/>
      <c r="F34" s="5"/>
      <c r="G34" s="4"/>
      <c r="H34" s="5"/>
      <c r="I34" s="407"/>
      <c r="J34" s="335"/>
      <c r="K34" s="4"/>
      <c r="L34" s="5"/>
      <c r="M34" s="4"/>
      <c r="N34" s="5"/>
    </row>
    <row r="35" spans="1:14" ht="15" customHeight="1">
      <c r="A35" s="338" t="s">
        <v>23</v>
      </c>
      <c r="B35" s="128" t="s">
        <v>100</v>
      </c>
      <c r="C35" s="128"/>
      <c r="D35" s="170"/>
      <c r="E35" s="109"/>
      <c r="F35" s="5"/>
      <c r="G35" s="4"/>
      <c r="H35" s="5"/>
      <c r="I35" s="411"/>
      <c r="J35" s="334"/>
      <c r="K35" s="4"/>
      <c r="L35" s="5"/>
      <c r="M35" s="4"/>
      <c r="N35" s="5"/>
    </row>
    <row r="36" spans="1:14" ht="15" customHeight="1">
      <c r="A36" s="477"/>
      <c r="B36" s="129" t="s">
        <v>101</v>
      </c>
      <c r="C36" s="128"/>
      <c r="D36" s="8"/>
      <c r="E36" s="109"/>
      <c r="F36" s="5"/>
      <c r="G36" s="4"/>
      <c r="H36" s="5"/>
      <c r="I36" s="412"/>
      <c r="J36" s="307"/>
      <c r="K36" s="4"/>
      <c r="L36" s="5"/>
      <c r="M36" s="4"/>
      <c r="N36" s="5"/>
    </row>
    <row r="37" spans="1:14" ht="15" customHeight="1" thickBot="1">
      <c r="A37" s="342"/>
      <c r="B37" s="128" t="s">
        <v>113</v>
      </c>
      <c r="C37" s="128"/>
      <c r="D37" s="172"/>
      <c r="E37" s="109"/>
      <c r="F37" s="5"/>
      <c r="G37" s="4"/>
      <c r="H37" s="5"/>
      <c r="I37" s="407"/>
      <c r="J37" s="335"/>
      <c r="K37" s="4"/>
      <c r="L37" s="5"/>
      <c r="M37" s="4"/>
      <c r="N37" s="5"/>
    </row>
    <row r="38" spans="1:14" ht="15" customHeight="1">
      <c r="A38" s="338" t="s">
        <v>24</v>
      </c>
      <c r="B38" s="128" t="s">
        <v>100</v>
      </c>
      <c r="C38" s="140"/>
      <c r="D38" s="170"/>
      <c r="E38" s="109"/>
      <c r="F38" s="5"/>
      <c r="G38" s="4"/>
      <c r="H38" s="5"/>
      <c r="I38" s="499"/>
      <c r="J38" s="439"/>
      <c r="K38" s="4"/>
      <c r="L38" s="5"/>
      <c r="M38" s="4"/>
      <c r="N38" s="5"/>
    </row>
    <row r="39" spans="1:14" ht="15" customHeight="1">
      <c r="A39" s="477"/>
      <c r="B39" s="129" t="s">
        <v>101</v>
      </c>
      <c r="C39" s="140"/>
      <c r="D39" s="8"/>
      <c r="E39" s="109"/>
      <c r="F39" s="5"/>
      <c r="G39" s="4"/>
      <c r="H39" s="5"/>
      <c r="I39" s="500"/>
      <c r="J39" s="440"/>
      <c r="K39" s="4"/>
      <c r="L39" s="5"/>
      <c r="M39" s="4"/>
      <c r="N39" s="5"/>
    </row>
    <row r="40" spans="1:14" ht="15" customHeight="1" thickBot="1">
      <c r="A40" s="342"/>
      <c r="B40" s="128" t="s">
        <v>113</v>
      </c>
      <c r="C40" s="128"/>
      <c r="D40" s="172"/>
      <c r="E40" s="109"/>
      <c r="F40" s="5"/>
      <c r="G40" s="4"/>
      <c r="H40" s="5"/>
      <c r="I40" s="501"/>
      <c r="J40" s="441"/>
      <c r="K40" s="4"/>
      <c r="L40" s="5"/>
      <c r="M40" s="4"/>
      <c r="N40" s="5"/>
    </row>
    <row r="41" spans="1:14" ht="15" customHeight="1">
      <c r="A41" s="338" t="s">
        <v>25</v>
      </c>
      <c r="B41" s="128" t="s">
        <v>100</v>
      </c>
      <c r="C41" s="128"/>
      <c r="D41" s="170"/>
      <c r="E41" s="109"/>
      <c r="F41" s="5"/>
      <c r="G41" s="4"/>
      <c r="H41" s="5"/>
      <c r="I41" s="499"/>
      <c r="J41" s="334"/>
      <c r="K41" s="4"/>
      <c r="L41" s="5"/>
      <c r="M41" s="4"/>
      <c r="N41" s="5"/>
    </row>
    <row r="42" spans="1:14" ht="15" customHeight="1">
      <c r="A42" s="477"/>
      <c r="B42" s="129" t="s">
        <v>101</v>
      </c>
      <c r="C42" s="128"/>
      <c r="D42" s="8"/>
      <c r="E42" s="109"/>
      <c r="F42" s="5"/>
      <c r="G42" s="4"/>
      <c r="H42" s="5"/>
      <c r="I42" s="500"/>
      <c r="J42" s="307"/>
      <c r="K42" s="4"/>
      <c r="L42" s="5"/>
      <c r="M42" s="4"/>
      <c r="N42" s="5"/>
    </row>
    <row r="43" spans="1:14" ht="15" customHeight="1" thickBot="1">
      <c r="A43" s="342"/>
      <c r="B43" s="128" t="s">
        <v>113</v>
      </c>
      <c r="C43" s="128"/>
      <c r="D43" s="172"/>
      <c r="E43" s="109"/>
      <c r="F43" s="5"/>
      <c r="G43" s="4"/>
      <c r="H43" s="5"/>
      <c r="I43" s="501"/>
      <c r="J43" s="335"/>
      <c r="K43" s="4"/>
      <c r="L43" s="5"/>
      <c r="M43" s="4"/>
      <c r="N43" s="5"/>
    </row>
    <row r="44" spans="1:14" ht="15" customHeight="1">
      <c r="A44" s="338" t="s">
        <v>26</v>
      </c>
      <c r="B44" s="128" t="s">
        <v>100</v>
      </c>
      <c r="C44" s="140"/>
      <c r="D44" s="170"/>
      <c r="E44" s="76"/>
      <c r="F44" s="15"/>
      <c r="G44" s="14"/>
      <c r="H44" s="15"/>
      <c r="I44" s="411"/>
      <c r="J44" s="334"/>
      <c r="K44" s="14"/>
      <c r="L44" s="15"/>
      <c r="M44" s="14"/>
      <c r="N44" s="15"/>
    </row>
    <row r="45" spans="1:14" ht="15" customHeight="1">
      <c r="A45" s="477"/>
      <c r="B45" s="129" t="s">
        <v>101</v>
      </c>
      <c r="C45" s="140"/>
      <c r="D45" s="8"/>
      <c r="E45" s="76"/>
      <c r="F45" s="15"/>
      <c r="G45" s="14"/>
      <c r="H45" s="15"/>
      <c r="I45" s="412"/>
      <c r="J45" s="307"/>
      <c r="K45" s="14"/>
      <c r="L45" s="15"/>
      <c r="M45" s="14"/>
      <c r="N45" s="15"/>
    </row>
    <row r="46" spans="1:14" ht="15" customHeight="1" thickBot="1">
      <c r="A46" s="339"/>
      <c r="B46" s="128" t="s">
        <v>113</v>
      </c>
      <c r="C46" s="128"/>
      <c r="D46" s="172"/>
      <c r="E46" s="75"/>
      <c r="F46" s="3"/>
      <c r="G46" s="2"/>
      <c r="H46" s="3"/>
      <c r="I46" s="312"/>
      <c r="J46" s="341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50">
    <mergeCell ref="I38:I40"/>
    <mergeCell ref="I41:I43"/>
    <mergeCell ref="I44:I46"/>
    <mergeCell ref="J32:J34"/>
    <mergeCell ref="J35:J37"/>
    <mergeCell ref="J38:J40"/>
    <mergeCell ref="J41:J43"/>
    <mergeCell ref="J44:J46"/>
    <mergeCell ref="I29:I31"/>
    <mergeCell ref="J29:J31"/>
    <mergeCell ref="I32:I34"/>
    <mergeCell ref="I35:I37"/>
    <mergeCell ref="I23:I25"/>
    <mergeCell ref="J23:J25"/>
    <mergeCell ref="I26:I28"/>
    <mergeCell ref="J26:J28"/>
    <mergeCell ref="I20:I22"/>
    <mergeCell ref="J20:J22"/>
    <mergeCell ref="I11:I13"/>
    <mergeCell ref="J11:J13"/>
    <mergeCell ref="I14:I16"/>
    <mergeCell ref="J14:J16"/>
    <mergeCell ref="I17:I19"/>
    <mergeCell ref="J17:J19"/>
    <mergeCell ref="A11:A13"/>
    <mergeCell ref="I9:J9"/>
    <mergeCell ref="K9:L9"/>
    <mergeCell ref="F9:F10"/>
    <mergeCell ref="G9:H9"/>
    <mergeCell ref="B9:C10"/>
    <mergeCell ref="E11:E13"/>
    <mergeCell ref="A35:A37"/>
    <mergeCell ref="A38:A40"/>
    <mergeCell ref="A41:A43"/>
    <mergeCell ref="A44:A46"/>
    <mergeCell ref="M9:N9"/>
    <mergeCell ref="A6:N7"/>
    <mergeCell ref="A8:A10"/>
    <mergeCell ref="B8:D8"/>
    <mergeCell ref="E8:F8"/>
    <mergeCell ref="G8:N8"/>
    <mergeCell ref="D9:D10"/>
    <mergeCell ref="E9:E10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E14" sqref="E14:E16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103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105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62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65</v>
      </c>
      <c r="M5" s="42"/>
      <c r="N5" s="42"/>
      <c r="O5" s="42"/>
    </row>
    <row r="6" spans="1:15" ht="9.75" customHeight="1" thickTop="1">
      <c r="A6" s="272" t="s">
        <v>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4"/>
      <c r="O6" s="42"/>
    </row>
    <row r="7" spans="1:15" ht="9.75" customHeight="1" thickBot="1">
      <c r="A7" s="275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7"/>
      <c r="O7" s="42"/>
    </row>
    <row r="8" spans="1:15" ht="15" customHeight="1" thickBot="1" thickTop="1">
      <c r="A8" s="278" t="s">
        <v>6</v>
      </c>
      <c r="B8" s="281" t="s">
        <v>7</v>
      </c>
      <c r="C8" s="282"/>
      <c r="D8" s="260"/>
      <c r="E8" s="281" t="s">
        <v>11</v>
      </c>
      <c r="F8" s="260"/>
      <c r="G8" s="283" t="s">
        <v>15</v>
      </c>
      <c r="H8" s="261"/>
      <c r="I8" s="261"/>
      <c r="J8" s="261"/>
      <c r="K8" s="261"/>
      <c r="L8" s="261"/>
      <c r="M8" s="261"/>
      <c r="N8" s="297"/>
      <c r="O8" s="42"/>
    </row>
    <row r="9" spans="1:15" ht="15" customHeight="1" thickTop="1">
      <c r="A9" s="279"/>
      <c r="B9" s="264" t="s">
        <v>8</v>
      </c>
      <c r="C9" s="265"/>
      <c r="D9" s="291" t="s">
        <v>9</v>
      </c>
      <c r="E9" s="262" t="s">
        <v>66</v>
      </c>
      <c r="F9" s="291" t="s">
        <v>9</v>
      </c>
      <c r="G9" s="289" t="s">
        <v>27</v>
      </c>
      <c r="H9" s="290"/>
      <c r="I9" s="289" t="s">
        <v>28</v>
      </c>
      <c r="J9" s="290"/>
      <c r="K9" s="289" t="s">
        <v>13</v>
      </c>
      <c r="L9" s="290"/>
      <c r="M9" s="289" t="s">
        <v>14</v>
      </c>
      <c r="N9" s="290"/>
      <c r="O9" s="42"/>
    </row>
    <row r="10" spans="1:15" ht="15" customHeight="1" thickBot="1">
      <c r="A10" s="280"/>
      <c r="B10" s="304"/>
      <c r="C10" s="284"/>
      <c r="D10" s="298"/>
      <c r="E10" s="263"/>
      <c r="F10" s="288"/>
      <c r="G10" s="18" t="s">
        <v>114</v>
      </c>
      <c r="H10" s="46" t="s">
        <v>9</v>
      </c>
      <c r="I10" s="47" t="s">
        <v>12</v>
      </c>
      <c r="J10" s="46" t="s">
        <v>9</v>
      </c>
      <c r="K10" s="47" t="s">
        <v>96</v>
      </c>
      <c r="L10" s="46" t="s">
        <v>9</v>
      </c>
      <c r="M10" s="47" t="s">
        <v>97</v>
      </c>
      <c r="N10" s="46" t="s">
        <v>9</v>
      </c>
      <c r="O10" s="42"/>
    </row>
    <row r="11" spans="1:15" ht="12.75" customHeight="1" thickTop="1">
      <c r="A11" s="264" t="s">
        <v>16</v>
      </c>
      <c r="B11" s="143" t="s">
        <v>94</v>
      </c>
      <c r="C11" s="210">
        <v>2580</v>
      </c>
      <c r="D11" s="226">
        <f>(7.45+2.233+0.093)*1.075*1.2</f>
        <v>12.61104</v>
      </c>
      <c r="E11" s="265">
        <v>51</v>
      </c>
      <c r="F11" s="291">
        <v>22.54</v>
      </c>
      <c r="G11" s="292">
        <v>25715</v>
      </c>
      <c r="H11" s="291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04"/>
      <c r="B12" s="144" t="s">
        <v>95</v>
      </c>
      <c r="C12" s="105">
        <v>440</v>
      </c>
      <c r="D12" s="227">
        <f>(4.72+0.744+0.093)*1.075*1.2</f>
        <v>7.168529999999999</v>
      </c>
      <c r="E12" s="284"/>
      <c r="F12" s="298"/>
      <c r="G12" s="300"/>
      <c r="H12" s="298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305"/>
      <c r="B13" s="228" t="s">
        <v>107</v>
      </c>
      <c r="C13" s="119">
        <v>33</v>
      </c>
      <c r="D13" s="229">
        <f>148.844*1.075*1.2</f>
        <v>192.00875999999997</v>
      </c>
      <c r="E13" s="285"/>
      <c r="F13" s="306"/>
      <c r="G13" s="252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303" t="s">
        <v>17</v>
      </c>
      <c r="B14" s="95" t="s">
        <v>94</v>
      </c>
      <c r="C14" s="203"/>
      <c r="D14" s="226"/>
      <c r="E14" s="283"/>
      <c r="F14" s="297"/>
      <c r="G14" s="299"/>
      <c r="H14" s="297"/>
      <c r="I14" s="50"/>
      <c r="J14" s="51"/>
      <c r="K14" s="50"/>
      <c r="L14" s="51"/>
      <c r="M14" s="50"/>
      <c r="N14" s="51"/>
      <c r="O14" s="42"/>
    </row>
    <row r="15" spans="1:15" ht="15" customHeight="1">
      <c r="A15" s="304"/>
      <c r="B15" s="95" t="s">
        <v>95</v>
      </c>
      <c r="C15" s="90"/>
      <c r="D15" s="227"/>
      <c r="E15" s="284"/>
      <c r="F15" s="298"/>
      <c r="G15" s="300"/>
      <c r="H15" s="298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305"/>
      <c r="B16" s="93" t="s">
        <v>107</v>
      </c>
      <c r="C16" s="90"/>
      <c r="D16" s="229"/>
      <c r="E16" s="284"/>
      <c r="F16" s="298"/>
      <c r="G16" s="253"/>
      <c r="H16" s="236"/>
      <c r="I16" s="50"/>
      <c r="J16" s="51"/>
      <c r="K16" s="50"/>
      <c r="L16" s="51"/>
      <c r="M16" s="50"/>
      <c r="N16" s="51"/>
      <c r="O16" s="42"/>
    </row>
    <row r="17" spans="1:15" ht="15" customHeight="1">
      <c r="A17" s="303" t="s">
        <v>18</v>
      </c>
      <c r="B17" s="97" t="s">
        <v>94</v>
      </c>
      <c r="C17" s="204"/>
      <c r="D17" s="226"/>
      <c r="E17" s="283"/>
      <c r="F17" s="297"/>
      <c r="G17" s="299"/>
      <c r="H17" s="297"/>
      <c r="I17" s="72"/>
      <c r="J17" s="44"/>
      <c r="K17" s="72"/>
      <c r="L17" s="44"/>
      <c r="M17" s="72"/>
      <c r="N17" s="44"/>
      <c r="O17" s="42"/>
    </row>
    <row r="18" spans="1:15" ht="15" customHeight="1">
      <c r="A18" s="304"/>
      <c r="B18" s="95" t="s">
        <v>95</v>
      </c>
      <c r="C18" s="90"/>
      <c r="D18" s="227"/>
      <c r="E18" s="284"/>
      <c r="F18" s="298"/>
      <c r="G18" s="300"/>
      <c r="H18" s="298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305"/>
      <c r="B19" s="93" t="s">
        <v>107</v>
      </c>
      <c r="C19" s="89"/>
      <c r="D19" s="229"/>
      <c r="E19" s="285"/>
      <c r="F19" s="306"/>
      <c r="G19" s="253"/>
      <c r="H19" s="236"/>
      <c r="I19" s="48"/>
      <c r="J19" s="49"/>
      <c r="K19" s="48"/>
      <c r="L19" s="49"/>
      <c r="M19" s="48"/>
      <c r="N19" s="49"/>
      <c r="O19" s="42"/>
    </row>
    <row r="20" spans="1:15" ht="15" customHeight="1">
      <c r="A20" s="303" t="s">
        <v>19</v>
      </c>
      <c r="B20" s="97" t="s">
        <v>94</v>
      </c>
      <c r="C20" s="204"/>
      <c r="D20" s="226"/>
      <c r="E20" s="283"/>
      <c r="F20" s="297"/>
      <c r="G20" s="299"/>
      <c r="H20" s="297"/>
      <c r="I20" s="72"/>
      <c r="J20" s="44"/>
      <c r="K20" s="72"/>
      <c r="L20" s="44"/>
      <c r="M20" s="72"/>
      <c r="N20" s="44"/>
      <c r="O20" s="42"/>
    </row>
    <row r="21" spans="1:15" ht="15" customHeight="1">
      <c r="A21" s="304"/>
      <c r="B21" s="95" t="s">
        <v>95</v>
      </c>
      <c r="C21" s="90"/>
      <c r="D21" s="227"/>
      <c r="E21" s="284"/>
      <c r="F21" s="298"/>
      <c r="G21" s="300"/>
      <c r="H21" s="298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305"/>
      <c r="B22" s="93" t="s">
        <v>107</v>
      </c>
      <c r="C22" s="89"/>
      <c r="D22" s="229"/>
      <c r="E22" s="285"/>
      <c r="F22" s="306"/>
      <c r="G22" s="253"/>
      <c r="H22" s="236"/>
      <c r="I22" s="48"/>
      <c r="J22" s="49"/>
      <c r="K22" s="48"/>
      <c r="L22" s="49"/>
      <c r="M22" s="48"/>
      <c r="N22" s="49"/>
      <c r="O22" s="42"/>
    </row>
    <row r="23" spans="1:15" ht="15" customHeight="1">
      <c r="A23" s="303" t="s">
        <v>20</v>
      </c>
      <c r="B23" s="97" t="s">
        <v>94</v>
      </c>
      <c r="C23" s="91"/>
      <c r="D23" s="226"/>
      <c r="E23" s="283"/>
      <c r="F23" s="297"/>
      <c r="G23" s="299"/>
      <c r="H23" s="297"/>
      <c r="I23" s="72"/>
      <c r="J23" s="44"/>
      <c r="K23" s="72"/>
      <c r="L23" s="44"/>
      <c r="M23" s="72"/>
      <c r="N23" s="44"/>
      <c r="O23" s="42"/>
    </row>
    <row r="24" spans="1:15" ht="15" customHeight="1">
      <c r="A24" s="304"/>
      <c r="B24" s="95" t="s">
        <v>95</v>
      </c>
      <c r="C24" s="90"/>
      <c r="D24" s="227"/>
      <c r="E24" s="284"/>
      <c r="F24" s="298"/>
      <c r="G24" s="300"/>
      <c r="H24" s="298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305"/>
      <c r="B25" s="93" t="s">
        <v>107</v>
      </c>
      <c r="C25" s="89"/>
      <c r="D25" s="229"/>
      <c r="E25" s="285"/>
      <c r="F25" s="306"/>
      <c r="G25" s="253"/>
      <c r="H25" s="236"/>
      <c r="I25" s="48"/>
      <c r="J25" s="49"/>
      <c r="K25" s="48"/>
      <c r="L25" s="49"/>
      <c r="M25" s="48"/>
      <c r="N25" s="49"/>
      <c r="O25" s="42"/>
    </row>
    <row r="26" spans="1:15" ht="15" customHeight="1">
      <c r="A26" s="303" t="s">
        <v>68</v>
      </c>
      <c r="B26" s="97" t="s">
        <v>94</v>
      </c>
      <c r="C26" s="91"/>
      <c r="D26" s="226"/>
      <c r="E26" s="283"/>
      <c r="F26" s="297"/>
      <c r="G26" s="295"/>
      <c r="H26" s="301"/>
      <c r="I26" s="72"/>
      <c r="J26" s="44"/>
      <c r="K26" s="72"/>
      <c r="L26" s="44"/>
      <c r="M26" s="72"/>
      <c r="N26" s="44"/>
      <c r="O26" s="42"/>
    </row>
    <row r="27" spans="1:15" ht="15" customHeight="1">
      <c r="A27" s="304"/>
      <c r="B27" s="93" t="s">
        <v>95</v>
      </c>
      <c r="C27" s="90"/>
      <c r="D27" s="227"/>
      <c r="E27" s="284"/>
      <c r="F27" s="298"/>
      <c r="G27" s="296"/>
      <c r="H27" s="302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305"/>
      <c r="B28" s="93" t="s">
        <v>107</v>
      </c>
      <c r="C28" s="89"/>
      <c r="D28" s="229"/>
      <c r="E28" s="285"/>
      <c r="F28" s="306"/>
      <c r="G28" s="235"/>
      <c r="H28" s="236"/>
      <c r="I28" s="48"/>
      <c r="J28" s="49"/>
      <c r="K28" s="48"/>
      <c r="L28" s="49"/>
      <c r="M28" s="48"/>
      <c r="N28" s="49"/>
      <c r="O28" s="42"/>
    </row>
    <row r="29" spans="1:15" ht="15" customHeight="1">
      <c r="A29" s="303" t="s">
        <v>69</v>
      </c>
      <c r="B29" s="97" t="s">
        <v>94</v>
      </c>
      <c r="C29" s="98"/>
      <c r="D29" s="226"/>
      <c r="E29" s="283"/>
      <c r="F29" s="297"/>
      <c r="G29" s="295"/>
      <c r="H29" s="301"/>
      <c r="I29" s="14"/>
      <c r="J29" s="15"/>
      <c r="K29" s="14"/>
      <c r="L29" s="15"/>
      <c r="M29" s="14"/>
      <c r="N29" s="15"/>
      <c r="O29" s="42"/>
    </row>
    <row r="30" spans="1:15" ht="15" customHeight="1">
      <c r="A30" s="304"/>
      <c r="B30" s="95" t="s">
        <v>95</v>
      </c>
      <c r="C30" s="96"/>
      <c r="D30" s="227"/>
      <c r="E30" s="284"/>
      <c r="F30" s="298"/>
      <c r="G30" s="296"/>
      <c r="H30" s="302"/>
      <c r="I30" s="7"/>
      <c r="J30" s="8"/>
      <c r="K30" s="7"/>
      <c r="L30" s="8"/>
      <c r="M30" s="7"/>
      <c r="N30" s="8"/>
      <c r="O30" s="42"/>
    </row>
    <row r="31" spans="1:15" ht="15" customHeight="1" thickBot="1">
      <c r="A31" s="305"/>
      <c r="B31" s="93" t="s">
        <v>107</v>
      </c>
      <c r="C31" s="94"/>
      <c r="D31" s="229"/>
      <c r="E31" s="285"/>
      <c r="F31" s="306"/>
      <c r="G31" s="235"/>
      <c r="H31" s="236"/>
      <c r="I31" s="21"/>
      <c r="J31" s="22"/>
      <c r="K31" s="21"/>
      <c r="L31" s="22"/>
      <c r="M31" s="21"/>
      <c r="N31" s="22"/>
      <c r="O31" s="42"/>
    </row>
    <row r="32" spans="1:15" ht="15" customHeight="1">
      <c r="A32" s="303" t="s">
        <v>22</v>
      </c>
      <c r="B32" s="97" t="s">
        <v>94</v>
      </c>
      <c r="C32" s="98"/>
      <c r="D32" s="226"/>
      <c r="E32" s="283"/>
      <c r="F32" s="297"/>
      <c r="G32" s="295"/>
      <c r="H32" s="301"/>
      <c r="I32" s="21"/>
      <c r="J32" s="22"/>
      <c r="K32" s="21"/>
      <c r="L32" s="22"/>
      <c r="M32" s="21"/>
      <c r="N32" s="22"/>
      <c r="O32" s="42"/>
    </row>
    <row r="33" spans="1:15" ht="15" customHeight="1">
      <c r="A33" s="304"/>
      <c r="B33" s="95" t="s">
        <v>95</v>
      </c>
      <c r="C33" s="96"/>
      <c r="D33" s="227"/>
      <c r="E33" s="284"/>
      <c r="F33" s="298"/>
      <c r="G33" s="296"/>
      <c r="H33" s="302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305"/>
      <c r="B34" s="93" t="s">
        <v>107</v>
      </c>
      <c r="C34" s="94"/>
      <c r="D34" s="229"/>
      <c r="E34" s="285"/>
      <c r="F34" s="306"/>
      <c r="G34" s="235"/>
      <c r="H34" s="236"/>
      <c r="I34" s="52"/>
      <c r="J34" s="53"/>
      <c r="K34" s="52"/>
      <c r="L34" s="53"/>
      <c r="M34" s="52"/>
      <c r="N34" s="53"/>
      <c r="O34" s="42"/>
    </row>
    <row r="35" spans="1:15" ht="13.5" customHeight="1">
      <c r="A35" s="303" t="s">
        <v>23</v>
      </c>
      <c r="B35" s="97" t="s">
        <v>94</v>
      </c>
      <c r="C35" s="91"/>
      <c r="D35" s="226"/>
      <c r="E35" s="283"/>
      <c r="F35" s="297"/>
      <c r="G35" s="295"/>
      <c r="H35" s="301"/>
      <c r="I35" s="52"/>
      <c r="J35" s="53"/>
      <c r="K35" s="52"/>
      <c r="L35" s="53"/>
      <c r="M35" s="52"/>
      <c r="N35" s="53"/>
      <c r="O35" s="42"/>
    </row>
    <row r="36" spans="1:15" ht="13.5" customHeight="1">
      <c r="A36" s="304"/>
      <c r="B36" s="95" t="s">
        <v>95</v>
      </c>
      <c r="C36" s="90"/>
      <c r="D36" s="227"/>
      <c r="E36" s="284"/>
      <c r="F36" s="298"/>
      <c r="G36" s="296"/>
      <c r="H36" s="302"/>
      <c r="I36" s="52"/>
      <c r="J36" s="53"/>
      <c r="K36" s="52"/>
      <c r="L36" s="53"/>
      <c r="M36" s="52"/>
      <c r="N36" s="53"/>
      <c r="O36" s="42"/>
    </row>
    <row r="37" spans="1:15" ht="11.25" customHeight="1" thickBot="1">
      <c r="A37" s="305"/>
      <c r="B37" s="93" t="s">
        <v>107</v>
      </c>
      <c r="C37" s="89"/>
      <c r="D37" s="229"/>
      <c r="E37" s="285"/>
      <c r="F37" s="306"/>
      <c r="G37" s="235"/>
      <c r="H37" s="236"/>
      <c r="I37" s="52"/>
      <c r="J37" s="53"/>
      <c r="K37" s="52"/>
      <c r="L37" s="53"/>
      <c r="M37" s="52"/>
      <c r="N37" s="53"/>
      <c r="O37" s="42"/>
    </row>
    <row r="38" spans="1:15" ht="14.25" customHeight="1">
      <c r="A38" s="303" t="s">
        <v>24</v>
      </c>
      <c r="B38" s="97" t="s">
        <v>94</v>
      </c>
      <c r="C38" s="91"/>
      <c r="D38" s="226"/>
      <c r="E38" s="283"/>
      <c r="F38" s="297"/>
      <c r="G38" s="295"/>
      <c r="H38" s="301"/>
      <c r="I38" s="52"/>
      <c r="J38" s="53"/>
      <c r="K38" s="52"/>
      <c r="L38" s="53"/>
      <c r="M38" s="52"/>
      <c r="N38" s="53"/>
      <c r="O38" s="42"/>
    </row>
    <row r="39" spans="1:15" ht="14.25" customHeight="1">
      <c r="A39" s="304"/>
      <c r="B39" s="95" t="s">
        <v>95</v>
      </c>
      <c r="C39" s="90"/>
      <c r="D39" s="227"/>
      <c r="E39" s="284"/>
      <c r="F39" s="298"/>
      <c r="G39" s="296"/>
      <c r="H39" s="302"/>
      <c r="I39" s="52"/>
      <c r="J39" s="53"/>
      <c r="K39" s="52"/>
      <c r="L39" s="53"/>
      <c r="M39" s="52"/>
      <c r="N39" s="53"/>
      <c r="O39" s="42"/>
    </row>
    <row r="40" spans="1:15" ht="12.75" customHeight="1" thickBot="1">
      <c r="A40" s="305"/>
      <c r="B40" s="93" t="s">
        <v>107</v>
      </c>
      <c r="C40" s="89"/>
      <c r="D40" s="229"/>
      <c r="E40" s="285"/>
      <c r="F40" s="306"/>
      <c r="G40" s="235"/>
      <c r="H40" s="236"/>
      <c r="I40" s="52"/>
      <c r="J40" s="53"/>
      <c r="K40" s="52"/>
      <c r="L40" s="53"/>
      <c r="M40" s="52"/>
      <c r="N40" s="53"/>
      <c r="O40" s="42"/>
    </row>
    <row r="41" spans="1:15" ht="15" customHeight="1">
      <c r="A41" s="303" t="s">
        <v>25</v>
      </c>
      <c r="B41" s="97" t="s">
        <v>94</v>
      </c>
      <c r="C41" s="91"/>
      <c r="D41" s="226"/>
      <c r="E41" s="283"/>
      <c r="F41" s="297"/>
      <c r="G41" s="295"/>
      <c r="H41" s="301"/>
      <c r="I41" s="52"/>
      <c r="J41" s="53"/>
      <c r="K41" s="52"/>
      <c r="L41" s="53"/>
      <c r="M41" s="52"/>
      <c r="N41" s="53"/>
      <c r="O41" s="42"/>
    </row>
    <row r="42" spans="1:15" ht="15" customHeight="1">
      <c r="A42" s="304"/>
      <c r="B42" s="95" t="s">
        <v>95</v>
      </c>
      <c r="C42" s="90"/>
      <c r="D42" s="227"/>
      <c r="E42" s="284"/>
      <c r="F42" s="298"/>
      <c r="G42" s="296"/>
      <c r="H42" s="302"/>
      <c r="I42" s="52"/>
      <c r="J42" s="53"/>
      <c r="K42" s="52"/>
      <c r="L42" s="53"/>
      <c r="M42" s="52"/>
      <c r="N42" s="53"/>
      <c r="O42" s="42"/>
    </row>
    <row r="43" spans="1:15" ht="15" customHeight="1" thickBot="1">
      <c r="A43" s="305"/>
      <c r="B43" s="93" t="s">
        <v>107</v>
      </c>
      <c r="C43" s="89"/>
      <c r="D43" s="229"/>
      <c r="E43" s="285"/>
      <c r="F43" s="306"/>
      <c r="G43" s="235"/>
      <c r="H43" s="236"/>
      <c r="I43" s="52"/>
      <c r="J43" s="53"/>
      <c r="K43" s="52"/>
      <c r="L43" s="53"/>
      <c r="M43" s="52"/>
      <c r="N43" s="53"/>
      <c r="O43" s="42"/>
    </row>
    <row r="44" spans="1:15" ht="12" customHeight="1">
      <c r="A44" s="303" t="s">
        <v>26</v>
      </c>
      <c r="B44" s="97" t="s">
        <v>94</v>
      </c>
      <c r="C44" s="91"/>
      <c r="D44" s="226"/>
      <c r="E44" s="283"/>
      <c r="F44" s="297"/>
      <c r="G44" s="295"/>
      <c r="H44" s="301"/>
      <c r="I44" s="72"/>
      <c r="J44" s="44"/>
      <c r="K44" s="72"/>
      <c r="L44" s="44"/>
      <c r="M44" s="72"/>
      <c r="N44" s="44"/>
      <c r="O44" s="42"/>
    </row>
    <row r="45" spans="1:15" ht="12" customHeight="1">
      <c r="A45" s="304"/>
      <c r="B45" s="95" t="s">
        <v>95</v>
      </c>
      <c r="C45" s="90"/>
      <c r="D45" s="227"/>
      <c r="E45" s="284"/>
      <c r="F45" s="298"/>
      <c r="G45" s="296"/>
      <c r="H45" s="302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86"/>
      <c r="B46" s="93" t="s">
        <v>107</v>
      </c>
      <c r="C46" s="100"/>
      <c r="D46" s="229"/>
      <c r="E46" s="287"/>
      <c r="F46" s="288"/>
      <c r="G46" s="235"/>
      <c r="H46" s="236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5"/>
      <c r="G49" s="105"/>
      <c r="H49" s="105"/>
      <c r="I49" s="105"/>
    </row>
    <row r="50" spans="6:9" ht="13.5" customHeight="1">
      <c r="F50" s="105"/>
      <c r="G50" s="266"/>
      <c r="H50" s="267"/>
      <c r="I50" s="105"/>
    </row>
    <row r="51" spans="6:9" ht="13.5" customHeight="1">
      <c r="F51" s="105"/>
      <c r="G51" s="266"/>
      <c r="H51" s="267"/>
      <c r="I51" s="105"/>
    </row>
    <row r="52" spans="6:9" ht="13.5" customHeight="1">
      <c r="F52" s="105"/>
      <c r="G52" s="238"/>
      <c r="H52" s="208"/>
      <c r="I52" s="105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G50:G51"/>
    <mergeCell ref="H50:H51"/>
    <mergeCell ref="G41:G42"/>
    <mergeCell ref="H41:H42"/>
    <mergeCell ref="H44:H45"/>
    <mergeCell ref="G44:G45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5:A37"/>
    <mergeCell ref="F35:F37"/>
    <mergeCell ref="A38:A40"/>
    <mergeCell ref="E38:E40"/>
    <mergeCell ref="F38:F40"/>
    <mergeCell ref="G38:G39"/>
    <mergeCell ref="H38:H39"/>
    <mergeCell ref="H23:H24"/>
    <mergeCell ref="G26:G27"/>
    <mergeCell ref="H26:H27"/>
    <mergeCell ref="G35:G36"/>
    <mergeCell ref="H35:H36"/>
    <mergeCell ref="H32:H33"/>
    <mergeCell ref="G29:G30"/>
    <mergeCell ref="H29:H30"/>
    <mergeCell ref="G32:G33"/>
    <mergeCell ref="H17:H18"/>
    <mergeCell ref="G20:G21"/>
    <mergeCell ref="H20:H21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E14" sqref="E14:E16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59" t="s">
        <v>29</v>
      </c>
      <c r="J1" s="359"/>
      <c r="K1" s="359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57</v>
      </c>
      <c r="C2" s="55"/>
      <c r="D2" s="56"/>
      <c r="E2" s="57"/>
      <c r="F2" s="57"/>
      <c r="G2" s="57"/>
      <c r="H2" s="57"/>
      <c r="I2" s="359" t="s">
        <v>2</v>
      </c>
      <c r="J2" s="359"/>
      <c r="K2" s="359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59" t="s">
        <v>3</v>
      </c>
      <c r="J3" s="359"/>
      <c r="K3" s="359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65</v>
      </c>
      <c r="M5" s="59"/>
      <c r="N5" s="57"/>
      <c r="O5" s="56"/>
    </row>
    <row r="6" spans="1:15" ht="13.5" thickTop="1">
      <c r="A6" s="360" t="s">
        <v>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2"/>
      <c r="O6" s="56"/>
    </row>
    <row r="7" spans="1:15" ht="13.5" thickBot="1">
      <c r="A7" s="363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56"/>
    </row>
    <row r="8" spans="1:15" ht="14.25" thickBot="1" thickTop="1">
      <c r="A8" s="366" t="s">
        <v>6</v>
      </c>
      <c r="B8" s="368" t="s">
        <v>7</v>
      </c>
      <c r="C8" s="369"/>
      <c r="D8" s="370"/>
      <c r="E8" s="368" t="s">
        <v>11</v>
      </c>
      <c r="F8" s="370"/>
      <c r="G8" s="371" t="s">
        <v>15</v>
      </c>
      <c r="H8" s="372"/>
      <c r="I8" s="372"/>
      <c r="J8" s="372"/>
      <c r="K8" s="372"/>
      <c r="L8" s="372"/>
      <c r="M8" s="372"/>
      <c r="N8" s="350"/>
      <c r="O8" s="56"/>
    </row>
    <row r="9" spans="1:15" ht="13.5" thickTop="1">
      <c r="A9" s="347"/>
      <c r="B9" s="352" t="s">
        <v>8</v>
      </c>
      <c r="C9" s="354"/>
      <c r="D9" s="356" t="s">
        <v>9</v>
      </c>
      <c r="E9" s="373" t="s">
        <v>67</v>
      </c>
      <c r="F9" s="356" t="s">
        <v>9</v>
      </c>
      <c r="G9" s="357" t="s">
        <v>27</v>
      </c>
      <c r="H9" s="358"/>
      <c r="I9" s="357" t="s">
        <v>28</v>
      </c>
      <c r="J9" s="358"/>
      <c r="K9" s="357" t="s">
        <v>13</v>
      </c>
      <c r="L9" s="358"/>
      <c r="M9" s="357" t="s">
        <v>14</v>
      </c>
      <c r="N9" s="358"/>
      <c r="O9" s="56"/>
    </row>
    <row r="10" spans="1:15" ht="13.5" thickBot="1">
      <c r="A10" s="367"/>
      <c r="B10" s="353"/>
      <c r="C10" s="355"/>
      <c r="D10" s="351"/>
      <c r="E10" s="374"/>
      <c r="F10" s="375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52" t="s">
        <v>16</v>
      </c>
      <c r="B11" s="169" t="s">
        <v>94</v>
      </c>
      <c r="C11" s="225">
        <v>2130</v>
      </c>
      <c r="D11" s="226">
        <f>10.681*1.075*1.2</f>
        <v>13.778489999999998</v>
      </c>
      <c r="E11" s="354">
        <v>317</v>
      </c>
      <c r="F11" s="356">
        <v>22.54</v>
      </c>
      <c r="G11" s="268">
        <v>38070</v>
      </c>
      <c r="H11" s="270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53"/>
      <c r="B12" s="159" t="s">
        <v>95</v>
      </c>
      <c r="C12" s="101">
        <v>300</v>
      </c>
      <c r="D12" s="227">
        <f>5.597*1.075*1.2</f>
        <v>7.220129999999999</v>
      </c>
      <c r="E12" s="355"/>
      <c r="F12" s="351"/>
      <c r="G12" s="269"/>
      <c r="H12" s="271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53"/>
      <c r="B13" s="171" t="s">
        <v>113</v>
      </c>
      <c r="C13" s="180">
        <v>17.25</v>
      </c>
      <c r="D13" s="229">
        <f>46.514*1.075*1.2</f>
        <v>60.00306</v>
      </c>
      <c r="E13" s="355"/>
      <c r="F13" s="351"/>
      <c r="G13" s="251">
        <v>1098.8</v>
      </c>
      <c r="H13" s="240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347" t="s">
        <v>17</v>
      </c>
      <c r="B14" s="65" t="s">
        <v>94</v>
      </c>
      <c r="C14" s="206"/>
      <c r="D14" s="226"/>
      <c r="E14" s="283"/>
      <c r="F14" s="350"/>
      <c r="G14" s="268"/>
      <c r="H14" s="270"/>
      <c r="I14" s="65"/>
      <c r="J14" s="66"/>
      <c r="K14" s="65"/>
      <c r="L14" s="66"/>
      <c r="M14" s="65"/>
      <c r="N14" s="66"/>
      <c r="O14" s="56"/>
    </row>
    <row r="15" spans="1:15" ht="15" customHeight="1">
      <c r="A15" s="347"/>
      <c r="B15" s="65" t="s">
        <v>95</v>
      </c>
      <c r="C15" s="101"/>
      <c r="D15" s="227"/>
      <c r="E15" s="284"/>
      <c r="F15" s="351"/>
      <c r="G15" s="269"/>
      <c r="H15" s="271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47"/>
      <c r="B16" s="65" t="s">
        <v>113</v>
      </c>
      <c r="C16" s="101"/>
      <c r="D16" s="229"/>
      <c r="E16" s="284"/>
      <c r="F16" s="351"/>
      <c r="G16" s="251"/>
      <c r="H16" s="240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347" t="s">
        <v>18</v>
      </c>
      <c r="B17" s="61" t="s">
        <v>94</v>
      </c>
      <c r="C17" s="207"/>
      <c r="D17" s="226"/>
      <c r="E17" s="348"/>
      <c r="F17" s="350"/>
      <c r="G17" s="268"/>
      <c r="H17" s="270"/>
      <c r="I17" s="69"/>
      <c r="J17" s="60"/>
      <c r="K17" s="69"/>
      <c r="L17" s="60"/>
      <c r="M17" s="69"/>
      <c r="N17" s="60"/>
      <c r="O17" s="56"/>
    </row>
    <row r="18" spans="1:15" ht="15" customHeight="1">
      <c r="A18" s="347"/>
      <c r="B18" s="65" t="s">
        <v>95</v>
      </c>
      <c r="C18" s="101"/>
      <c r="D18" s="227"/>
      <c r="E18" s="349"/>
      <c r="F18" s="351"/>
      <c r="G18" s="269"/>
      <c r="H18" s="271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347"/>
      <c r="B19" s="65" t="s">
        <v>113</v>
      </c>
      <c r="C19" s="101"/>
      <c r="D19" s="229"/>
      <c r="E19" s="349"/>
      <c r="F19" s="351"/>
      <c r="G19" s="251"/>
      <c r="H19" s="240"/>
      <c r="I19" s="65"/>
      <c r="J19" s="66"/>
      <c r="K19" s="65"/>
      <c r="L19" s="66"/>
      <c r="M19" s="65"/>
      <c r="N19" s="66"/>
      <c r="O19" s="56"/>
    </row>
    <row r="20" spans="1:15" ht="13.5" thickTop="1">
      <c r="A20" s="346" t="s">
        <v>19</v>
      </c>
      <c r="B20" s="61" t="s">
        <v>94</v>
      </c>
      <c r="C20" s="207"/>
      <c r="D20" s="226"/>
      <c r="E20" s="348"/>
      <c r="F20" s="350"/>
      <c r="G20" s="268"/>
      <c r="H20" s="270"/>
      <c r="I20" s="69"/>
      <c r="J20" s="60"/>
      <c r="K20" s="69"/>
      <c r="L20" s="60"/>
      <c r="M20" s="69"/>
      <c r="N20" s="60"/>
      <c r="O20" s="56"/>
    </row>
    <row r="21" spans="1:15" ht="12.75">
      <c r="A21" s="347"/>
      <c r="B21" s="65" t="s">
        <v>95</v>
      </c>
      <c r="C21" s="101"/>
      <c r="D21" s="227"/>
      <c r="E21" s="349"/>
      <c r="F21" s="351"/>
      <c r="G21" s="269"/>
      <c r="H21" s="271"/>
      <c r="I21" s="65"/>
      <c r="J21" s="66"/>
      <c r="K21" s="65"/>
      <c r="L21" s="66"/>
      <c r="M21" s="65"/>
      <c r="N21" s="66"/>
      <c r="O21" s="56"/>
    </row>
    <row r="22" spans="1:15" ht="13.5" thickBot="1">
      <c r="A22" s="347"/>
      <c r="B22" s="65" t="s">
        <v>113</v>
      </c>
      <c r="C22" s="101"/>
      <c r="D22" s="229"/>
      <c r="E22" s="349"/>
      <c r="F22" s="351"/>
      <c r="G22" s="251"/>
      <c r="H22" s="240"/>
      <c r="I22" s="65"/>
      <c r="J22" s="66"/>
      <c r="K22" s="65"/>
      <c r="L22" s="66"/>
      <c r="M22" s="65"/>
      <c r="N22" s="66"/>
      <c r="O22" s="56"/>
    </row>
    <row r="23" spans="1:15" ht="13.5" thickTop="1">
      <c r="A23" s="346" t="s">
        <v>20</v>
      </c>
      <c r="B23" s="61" t="s">
        <v>94</v>
      </c>
      <c r="C23" s="207"/>
      <c r="D23" s="226"/>
      <c r="E23" s="348"/>
      <c r="F23" s="350"/>
      <c r="G23" s="268"/>
      <c r="H23" s="270"/>
      <c r="I23" s="69"/>
      <c r="J23" s="60"/>
      <c r="K23" s="69"/>
      <c r="L23" s="60"/>
      <c r="M23" s="69"/>
      <c r="N23" s="60"/>
      <c r="O23" s="56"/>
    </row>
    <row r="24" spans="1:15" ht="12.75">
      <c r="A24" s="347"/>
      <c r="B24" s="65" t="s">
        <v>95</v>
      </c>
      <c r="C24" s="101"/>
      <c r="D24" s="227"/>
      <c r="E24" s="349"/>
      <c r="F24" s="351"/>
      <c r="G24" s="269"/>
      <c r="H24" s="271"/>
      <c r="I24" s="65"/>
      <c r="J24" s="66"/>
      <c r="K24" s="65"/>
      <c r="L24" s="66"/>
      <c r="M24" s="65"/>
      <c r="N24" s="66"/>
      <c r="O24" s="56"/>
    </row>
    <row r="25" spans="1:15" ht="13.5" thickBot="1">
      <c r="A25" s="347"/>
      <c r="B25" s="65" t="s">
        <v>113</v>
      </c>
      <c r="C25" s="101"/>
      <c r="D25" s="229"/>
      <c r="E25" s="349"/>
      <c r="F25" s="351"/>
      <c r="G25" s="251"/>
      <c r="H25" s="240"/>
      <c r="I25" s="65"/>
      <c r="J25" s="66"/>
      <c r="K25" s="65"/>
      <c r="L25" s="66"/>
      <c r="M25" s="65"/>
      <c r="N25" s="66"/>
      <c r="O25" s="56"/>
    </row>
    <row r="26" spans="1:15" ht="13.5" thickTop="1">
      <c r="A26" s="346" t="s">
        <v>68</v>
      </c>
      <c r="B26" s="61" t="s">
        <v>94</v>
      </c>
      <c r="C26" s="102"/>
      <c r="D26" s="226"/>
      <c r="E26" s="348"/>
      <c r="F26" s="350"/>
      <c r="G26" s="295"/>
      <c r="H26" s="301"/>
      <c r="I26" s="69"/>
      <c r="J26" s="60"/>
      <c r="K26" s="69"/>
      <c r="L26" s="60"/>
      <c r="M26" s="69"/>
      <c r="N26" s="60"/>
      <c r="O26" s="56"/>
    </row>
    <row r="27" spans="1:15" ht="12.75">
      <c r="A27" s="347"/>
      <c r="B27" s="65" t="s">
        <v>95</v>
      </c>
      <c r="C27" s="101"/>
      <c r="D27" s="227"/>
      <c r="E27" s="349"/>
      <c r="F27" s="351"/>
      <c r="G27" s="296"/>
      <c r="H27" s="302"/>
      <c r="I27" s="65"/>
      <c r="J27" s="66"/>
      <c r="K27" s="65"/>
      <c r="L27" s="66"/>
      <c r="M27" s="65"/>
      <c r="N27" s="66"/>
      <c r="O27" s="56"/>
    </row>
    <row r="28" spans="1:15" ht="13.5" thickBot="1">
      <c r="A28" s="347"/>
      <c r="B28" s="65" t="s">
        <v>113</v>
      </c>
      <c r="C28" s="101"/>
      <c r="D28" s="229"/>
      <c r="E28" s="349"/>
      <c r="F28" s="351"/>
      <c r="G28" s="235"/>
      <c r="H28" s="236"/>
      <c r="I28" s="65"/>
      <c r="J28" s="66"/>
      <c r="K28" s="65"/>
      <c r="L28" s="66"/>
      <c r="M28" s="65"/>
      <c r="N28" s="66"/>
      <c r="O28" s="56"/>
    </row>
    <row r="29" spans="1:15" ht="13.5" thickTop="1">
      <c r="A29" s="346" t="s">
        <v>69</v>
      </c>
      <c r="B29" s="61" t="s">
        <v>94</v>
      </c>
      <c r="C29" s="102"/>
      <c r="D29" s="226"/>
      <c r="E29" s="348"/>
      <c r="F29" s="350"/>
      <c r="G29" s="295"/>
      <c r="H29" s="301"/>
      <c r="I29" s="69"/>
      <c r="J29" s="60"/>
      <c r="K29" s="69"/>
      <c r="L29" s="60"/>
      <c r="M29" s="69"/>
      <c r="N29" s="60"/>
      <c r="O29" s="56"/>
    </row>
    <row r="30" spans="1:15" ht="12.75">
      <c r="A30" s="347"/>
      <c r="B30" s="65" t="s">
        <v>95</v>
      </c>
      <c r="C30" s="101"/>
      <c r="D30" s="227"/>
      <c r="E30" s="349"/>
      <c r="F30" s="351"/>
      <c r="G30" s="296"/>
      <c r="H30" s="302"/>
      <c r="I30" s="65"/>
      <c r="J30" s="66"/>
      <c r="K30" s="65"/>
      <c r="L30" s="66"/>
      <c r="M30" s="65"/>
      <c r="N30" s="66"/>
      <c r="O30" s="56"/>
    </row>
    <row r="31" spans="1:15" ht="13.5" thickBot="1">
      <c r="A31" s="347"/>
      <c r="B31" s="65" t="s">
        <v>113</v>
      </c>
      <c r="C31" s="101"/>
      <c r="D31" s="229"/>
      <c r="E31" s="349"/>
      <c r="F31" s="351"/>
      <c r="G31" s="235"/>
      <c r="H31" s="236"/>
      <c r="I31" s="65"/>
      <c r="J31" s="66"/>
      <c r="K31" s="65"/>
      <c r="L31" s="66"/>
      <c r="M31" s="65"/>
      <c r="N31" s="66"/>
      <c r="O31" s="56"/>
    </row>
    <row r="32" spans="1:15" ht="13.5" thickTop="1">
      <c r="A32" s="346" t="s">
        <v>22</v>
      </c>
      <c r="B32" s="61" t="s">
        <v>94</v>
      </c>
      <c r="C32" s="102"/>
      <c r="D32" s="226"/>
      <c r="E32" s="348"/>
      <c r="F32" s="350"/>
      <c r="G32" s="295"/>
      <c r="H32" s="301"/>
      <c r="I32" s="67"/>
      <c r="J32" s="68"/>
      <c r="K32" s="67"/>
      <c r="L32" s="68"/>
      <c r="M32" s="67"/>
      <c r="N32" s="68"/>
      <c r="O32" s="56"/>
    </row>
    <row r="33" spans="1:15" ht="12.75">
      <c r="A33" s="347"/>
      <c r="B33" s="65" t="s">
        <v>95</v>
      </c>
      <c r="C33" s="101"/>
      <c r="D33" s="227"/>
      <c r="E33" s="349"/>
      <c r="F33" s="351"/>
      <c r="G33" s="296"/>
      <c r="H33" s="302"/>
      <c r="I33" s="67"/>
      <c r="J33" s="68"/>
      <c r="K33" s="67"/>
      <c r="L33" s="68"/>
      <c r="M33" s="67"/>
      <c r="N33" s="68"/>
      <c r="O33" s="56"/>
    </row>
    <row r="34" spans="1:15" ht="13.5" thickBot="1">
      <c r="A34" s="347"/>
      <c r="B34" s="65" t="s">
        <v>113</v>
      </c>
      <c r="C34" s="101"/>
      <c r="D34" s="229"/>
      <c r="E34" s="349"/>
      <c r="F34" s="351"/>
      <c r="G34" s="235"/>
      <c r="H34" s="236"/>
      <c r="I34" s="67"/>
      <c r="J34" s="68"/>
      <c r="K34" s="67"/>
      <c r="L34" s="68"/>
      <c r="M34" s="67"/>
      <c r="N34" s="68"/>
      <c r="O34" s="56"/>
    </row>
    <row r="35" spans="1:15" ht="13.5" thickTop="1">
      <c r="A35" s="346" t="s">
        <v>23</v>
      </c>
      <c r="B35" s="61" t="s">
        <v>94</v>
      </c>
      <c r="C35" s="102"/>
      <c r="D35" s="226"/>
      <c r="E35" s="348"/>
      <c r="F35" s="350"/>
      <c r="G35" s="295"/>
      <c r="H35" s="301"/>
      <c r="I35" s="70"/>
      <c r="J35" s="71"/>
      <c r="K35" s="70"/>
      <c r="L35" s="71"/>
      <c r="M35" s="70"/>
      <c r="N35" s="71"/>
      <c r="O35" s="56"/>
    </row>
    <row r="36" spans="1:15" ht="12.75">
      <c r="A36" s="347"/>
      <c r="B36" s="65" t="s">
        <v>95</v>
      </c>
      <c r="C36" s="101"/>
      <c r="D36" s="227"/>
      <c r="E36" s="349"/>
      <c r="F36" s="351"/>
      <c r="G36" s="296"/>
      <c r="H36" s="302"/>
      <c r="I36" s="70"/>
      <c r="J36" s="71"/>
      <c r="K36" s="70"/>
      <c r="L36" s="71"/>
      <c r="M36" s="70"/>
      <c r="N36" s="71"/>
      <c r="O36" s="56"/>
    </row>
    <row r="37" spans="1:15" ht="13.5" thickBot="1">
      <c r="A37" s="347"/>
      <c r="B37" s="65" t="s">
        <v>113</v>
      </c>
      <c r="C37" s="101"/>
      <c r="D37" s="229"/>
      <c r="E37" s="349"/>
      <c r="F37" s="351"/>
      <c r="G37" s="235"/>
      <c r="H37" s="236"/>
      <c r="I37" s="70"/>
      <c r="J37" s="71"/>
      <c r="K37" s="70"/>
      <c r="L37" s="71"/>
      <c r="M37" s="70"/>
      <c r="N37" s="71"/>
      <c r="O37" s="56"/>
    </row>
    <row r="38" spans="1:15" ht="13.5" thickTop="1">
      <c r="A38" s="346" t="s">
        <v>24</v>
      </c>
      <c r="B38" s="61" t="s">
        <v>94</v>
      </c>
      <c r="C38" s="102"/>
      <c r="D38" s="226"/>
      <c r="E38" s="348"/>
      <c r="F38" s="350"/>
      <c r="G38" s="295"/>
      <c r="H38" s="301"/>
      <c r="I38" s="70"/>
      <c r="J38" s="71"/>
      <c r="K38" s="70"/>
      <c r="L38" s="71"/>
      <c r="M38" s="70"/>
      <c r="N38" s="71"/>
      <c r="O38" s="56"/>
    </row>
    <row r="39" spans="1:15" ht="12.75">
      <c r="A39" s="347"/>
      <c r="B39" s="65" t="s">
        <v>95</v>
      </c>
      <c r="C39" s="101"/>
      <c r="D39" s="227"/>
      <c r="E39" s="349"/>
      <c r="F39" s="351"/>
      <c r="G39" s="296"/>
      <c r="H39" s="302"/>
      <c r="I39" s="70"/>
      <c r="J39" s="71"/>
      <c r="K39" s="70"/>
      <c r="L39" s="71"/>
      <c r="M39" s="70"/>
      <c r="N39" s="71"/>
      <c r="O39" s="56"/>
    </row>
    <row r="40" spans="1:15" ht="13.5" thickBot="1">
      <c r="A40" s="347"/>
      <c r="B40" s="65" t="s">
        <v>113</v>
      </c>
      <c r="C40" s="101"/>
      <c r="D40" s="229"/>
      <c r="E40" s="349"/>
      <c r="F40" s="351"/>
      <c r="G40" s="235"/>
      <c r="H40" s="236"/>
      <c r="I40" s="70"/>
      <c r="J40" s="71"/>
      <c r="K40" s="70"/>
      <c r="L40" s="71"/>
      <c r="M40" s="70"/>
      <c r="N40" s="71"/>
      <c r="O40" s="56"/>
    </row>
    <row r="41" spans="1:15" ht="13.5" thickTop="1">
      <c r="A41" s="346" t="s">
        <v>25</v>
      </c>
      <c r="B41" s="61" t="s">
        <v>94</v>
      </c>
      <c r="C41" s="102"/>
      <c r="D41" s="226"/>
      <c r="E41" s="348"/>
      <c r="F41" s="350"/>
      <c r="G41" s="295"/>
      <c r="H41" s="301"/>
      <c r="I41" s="70"/>
      <c r="J41" s="71"/>
      <c r="K41" s="70"/>
      <c r="L41" s="71"/>
      <c r="M41" s="70"/>
      <c r="N41" s="71"/>
      <c r="O41" s="56"/>
    </row>
    <row r="42" spans="1:15" ht="12.75">
      <c r="A42" s="347"/>
      <c r="B42" s="65" t="s">
        <v>95</v>
      </c>
      <c r="C42" s="101"/>
      <c r="D42" s="227"/>
      <c r="E42" s="349"/>
      <c r="F42" s="351"/>
      <c r="G42" s="296"/>
      <c r="H42" s="302"/>
      <c r="I42" s="70"/>
      <c r="J42" s="71"/>
      <c r="K42" s="70"/>
      <c r="L42" s="71"/>
      <c r="M42" s="70"/>
      <c r="N42" s="71"/>
      <c r="O42" s="56"/>
    </row>
    <row r="43" spans="1:15" ht="13.5" thickBot="1">
      <c r="A43" s="347"/>
      <c r="B43" s="65" t="s">
        <v>113</v>
      </c>
      <c r="C43" s="101"/>
      <c r="D43" s="229"/>
      <c r="E43" s="349"/>
      <c r="F43" s="351"/>
      <c r="G43" s="235"/>
      <c r="H43" s="236"/>
      <c r="I43" s="69"/>
      <c r="J43" s="60"/>
      <c r="K43" s="69"/>
      <c r="L43" s="60"/>
      <c r="M43" s="69"/>
      <c r="N43" s="60"/>
      <c r="O43" s="56"/>
    </row>
    <row r="44" spans="1:15" ht="13.5" thickTop="1">
      <c r="A44" s="257" t="s">
        <v>26</v>
      </c>
      <c r="B44" s="61" t="s">
        <v>94</v>
      </c>
      <c r="C44" s="177"/>
      <c r="D44" s="226"/>
      <c r="E44" s="258"/>
      <c r="F44" s="259"/>
      <c r="G44" s="295"/>
      <c r="H44" s="301"/>
      <c r="I44" s="176"/>
      <c r="J44" s="176"/>
      <c r="K44" s="176"/>
      <c r="L44" s="176"/>
      <c r="M44" s="176"/>
      <c r="N44" s="176"/>
      <c r="O44" s="56"/>
    </row>
    <row r="45" spans="1:15" ht="12.75">
      <c r="A45" s="257"/>
      <c r="B45" s="65" t="s">
        <v>95</v>
      </c>
      <c r="C45" s="101"/>
      <c r="D45" s="227"/>
      <c r="E45" s="258"/>
      <c r="F45" s="259"/>
      <c r="G45" s="296"/>
      <c r="H45" s="302"/>
      <c r="I45" s="176"/>
      <c r="J45" s="176"/>
      <c r="K45" s="176"/>
      <c r="L45" s="176"/>
      <c r="M45" s="176"/>
      <c r="N45" s="176"/>
      <c r="O45" s="56"/>
    </row>
    <row r="46" spans="1:15" ht="13.5" thickBot="1">
      <c r="A46" s="257"/>
      <c r="B46" s="65" t="s">
        <v>113</v>
      </c>
      <c r="C46" s="180"/>
      <c r="D46" s="229"/>
      <c r="E46" s="258"/>
      <c r="F46" s="259"/>
      <c r="G46" s="235"/>
      <c r="H46" s="236"/>
      <c r="I46" s="176"/>
      <c r="J46" s="176"/>
      <c r="K46" s="176"/>
      <c r="L46" s="176"/>
      <c r="M46" s="176"/>
      <c r="N46" s="176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22" t="s">
        <v>32</v>
      </c>
      <c r="B48" s="322"/>
      <c r="C48" s="322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G35:G36"/>
    <mergeCell ref="H35:H36"/>
    <mergeCell ref="G32:G33"/>
    <mergeCell ref="H32:H33"/>
    <mergeCell ref="G29:G30"/>
    <mergeCell ref="H29:H30"/>
    <mergeCell ref="H26:H27"/>
    <mergeCell ref="A29:A31"/>
    <mergeCell ref="A26:A28"/>
    <mergeCell ref="E26:E28"/>
    <mergeCell ref="F26:F28"/>
    <mergeCell ref="G26:G27"/>
    <mergeCell ref="A35:A37"/>
    <mergeCell ref="F35:F37"/>
    <mergeCell ref="E35:E37"/>
    <mergeCell ref="E29:E31"/>
    <mergeCell ref="F29:F31"/>
    <mergeCell ref="A32:A34"/>
    <mergeCell ref="E32:E34"/>
    <mergeCell ref="F32:F34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A23:A25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G23:G24"/>
    <mergeCell ref="H23:H24"/>
    <mergeCell ref="A11:A13"/>
    <mergeCell ref="A14:A16"/>
    <mergeCell ref="E11:E13"/>
    <mergeCell ref="F11:F13"/>
    <mergeCell ref="F14:F16"/>
    <mergeCell ref="E14:E16"/>
    <mergeCell ref="E23:E25"/>
    <mergeCell ref="F23:F25"/>
    <mergeCell ref="A17:A19"/>
    <mergeCell ref="E17:E19"/>
    <mergeCell ref="F17:F19"/>
    <mergeCell ref="A20:A22"/>
    <mergeCell ref="E20:E22"/>
    <mergeCell ref="F20:F22"/>
    <mergeCell ref="H41:H42"/>
    <mergeCell ref="A38:A40"/>
    <mergeCell ref="E38:E40"/>
    <mergeCell ref="F38:F40"/>
    <mergeCell ref="H38:H39"/>
    <mergeCell ref="A41:A43"/>
    <mergeCell ref="E41:E43"/>
    <mergeCell ref="F41:F43"/>
    <mergeCell ref="G41:G42"/>
    <mergeCell ref="G38:G39"/>
    <mergeCell ref="H44:H45"/>
    <mergeCell ref="A44:A46"/>
    <mergeCell ref="E44:E46"/>
    <mergeCell ref="F44:F46"/>
    <mergeCell ref="G44:G45"/>
    <mergeCell ref="G11:G12"/>
    <mergeCell ref="H11:H12"/>
    <mergeCell ref="G14:G15"/>
    <mergeCell ref="H14:H15"/>
    <mergeCell ref="G20:G21"/>
    <mergeCell ref="H20:H21"/>
    <mergeCell ref="G17:G18"/>
    <mergeCell ref="H17:H18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14" sqref="E14:E16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59" t="s">
        <v>29</v>
      </c>
      <c r="J1" s="359"/>
      <c r="K1" s="359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55</v>
      </c>
      <c r="C2" s="55"/>
      <c r="D2" s="57"/>
      <c r="E2" s="57">
        <v>50669</v>
      </c>
      <c r="F2" s="57"/>
      <c r="G2" s="57"/>
      <c r="H2" s="57"/>
      <c r="I2" s="359" t="s">
        <v>2</v>
      </c>
      <c r="J2" s="359"/>
      <c r="K2" s="359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59" t="s">
        <v>3</v>
      </c>
      <c r="J3" s="359"/>
      <c r="K3" s="359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65</v>
      </c>
      <c r="M5" s="59"/>
      <c r="N5" s="59"/>
      <c r="O5" s="56"/>
    </row>
    <row r="6" spans="1:15" ht="12.75" customHeight="1" thickTop="1">
      <c r="A6" s="360" t="s">
        <v>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2"/>
      <c r="O6" s="56"/>
    </row>
    <row r="7" spans="1:15" ht="12.75" customHeight="1" thickBot="1">
      <c r="A7" s="363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56"/>
    </row>
    <row r="8" spans="1:15" ht="15" customHeight="1" thickBot="1" thickTop="1">
      <c r="A8" s="366" t="s">
        <v>6</v>
      </c>
      <c r="B8" s="368" t="s">
        <v>7</v>
      </c>
      <c r="C8" s="369"/>
      <c r="D8" s="370"/>
      <c r="E8" s="368" t="s">
        <v>11</v>
      </c>
      <c r="F8" s="370"/>
      <c r="G8" s="371" t="s">
        <v>15</v>
      </c>
      <c r="H8" s="372"/>
      <c r="I8" s="372"/>
      <c r="J8" s="372"/>
      <c r="K8" s="372"/>
      <c r="L8" s="372"/>
      <c r="M8" s="372"/>
      <c r="N8" s="350"/>
      <c r="O8" s="56"/>
    </row>
    <row r="9" spans="1:15" ht="12.75" customHeight="1" thickTop="1">
      <c r="A9" s="347"/>
      <c r="B9" s="352" t="s">
        <v>8</v>
      </c>
      <c r="C9" s="354"/>
      <c r="D9" s="356" t="s">
        <v>9</v>
      </c>
      <c r="E9" s="373" t="s">
        <v>67</v>
      </c>
      <c r="F9" s="356" t="s">
        <v>9</v>
      </c>
      <c r="G9" s="357" t="s">
        <v>27</v>
      </c>
      <c r="H9" s="358"/>
      <c r="I9" s="357" t="s">
        <v>28</v>
      </c>
      <c r="J9" s="358"/>
      <c r="K9" s="357" t="s">
        <v>13</v>
      </c>
      <c r="L9" s="358"/>
      <c r="M9" s="357" t="s">
        <v>14</v>
      </c>
      <c r="N9" s="358"/>
      <c r="O9" s="56"/>
    </row>
    <row r="10" spans="1:15" ht="12.75" customHeight="1" thickBot="1">
      <c r="A10" s="367"/>
      <c r="B10" s="382"/>
      <c r="C10" s="383"/>
      <c r="D10" s="375"/>
      <c r="E10" s="374"/>
      <c r="F10" s="375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86" t="s">
        <v>16</v>
      </c>
      <c r="B11" s="61" t="s">
        <v>94</v>
      </c>
      <c r="C11" s="231">
        <v>0</v>
      </c>
      <c r="D11" s="217">
        <f>10.681*1.075*1.2</f>
        <v>13.778489999999998</v>
      </c>
      <c r="E11" s="389">
        <f>139+8</f>
        <v>147</v>
      </c>
      <c r="F11" s="380">
        <v>22.54</v>
      </c>
      <c r="G11" s="232">
        <v>23570</v>
      </c>
      <c r="H11" s="233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81"/>
      <c r="B12" s="65" t="s">
        <v>95</v>
      </c>
      <c r="C12" s="209">
        <v>6150</v>
      </c>
      <c r="D12" s="218">
        <f>5.597*1.075*1.2</f>
        <v>7.220129999999999</v>
      </c>
      <c r="E12" s="379"/>
      <c r="F12" s="302"/>
      <c r="G12" s="296">
        <v>1057.14</v>
      </c>
      <c r="H12" s="302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81"/>
      <c r="B13" s="65" t="s">
        <v>113</v>
      </c>
      <c r="C13" s="208">
        <v>17.25</v>
      </c>
      <c r="D13" s="218">
        <v>60.0031</v>
      </c>
      <c r="E13" s="379"/>
      <c r="F13" s="302"/>
      <c r="G13" s="376"/>
      <c r="H13" s="377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81" t="s">
        <v>17</v>
      </c>
      <c r="B14" s="61" t="s">
        <v>94</v>
      </c>
      <c r="C14" s="230"/>
      <c r="D14" s="226"/>
      <c r="E14" s="283"/>
      <c r="F14" s="301"/>
      <c r="G14" s="232"/>
      <c r="H14" s="233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81"/>
      <c r="B15" s="65" t="s">
        <v>95</v>
      </c>
      <c r="C15" s="209"/>
      <c r="D15" s="227"/>
      <c r="E15" s="284"/>
      <c r="F15" s="302"/>
      <c r="G15" s="296"/>
      <c r="H15" s="302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81"/>
      <c r="B16" s="65" t="s">
        <v>113</v>
      </c>
      <c r="C16" s="208"/>
      <c r="D16" s="229"/>
      <c r="E16" s="284"/>
      <c r="F16" s="302"/>
      <c r="G16" s="376"/>
      <c r="H16" s="377"/>
      <c r="I16" s="65"/>
      <c r="J16" s="66"/>
      <c r="K16" s="65"/>
      <c r="L16" s="66"/>
      <c r="M16" s="65"/>
      <c r="N16" s="66"/>
      <c r="O16" s="56"/>
    </row>
    <row r="17" spans="1:15" ht="13.5" thickTop="1">
      <c r="A17" s="381" t="s">
        <v>18</v>
      </c>
      <c r="B17" s="61" t="s">
        <v>94</v>
      </c>
      <c r="C17" s="230"/>
      <c r="D17" s="226"/>
      <c r="E17" s="378"/>
      <c r="F17" s="301"/>
      <c r="G17" s="232"/>
      <c r="H17" s="233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381"/>
      <c r="B18" s="65" t="s">
        <v>95</v>
      </c>
      <c r="C18" s="209"/>
      <c r="D18" s="227"/>
      <c r="E18" s="379"/>
      <c r="F18" s="302"/>
      <c r="G18" s="296"/>
      <c r="H18" s="302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381"/>
      <c r="B19" s="65" t="s">
        <v>113</v>
      </c>
      <c r="C19" s="208"/>
      <c r="D19" s="229"/>
      <c r="E19" s="379"/>
      <c r="F19" s="302"/>
      <c r="G19" s="376"/>
      <c r="H19" s="377"/>
      <c r="I19" s="65"/>
      <c r="J19" s="66"/>
      <c r="K19" s="65"/>
      <c r="L19" s="66"/>
      <c r="M19" s="65"/>
      <c r="N19" s="66"/>
      <c r="O19" s="56"/>
    </row>
    <row r="20" spans="1:15" ht="13.5" thickTop="1">
      <c r="A20" s="381" t="s">
        <v>19</v>
      </c>
      <c r="B20" s="61" t="s">
        <v>94</v>
      </c>
      <c r="C20" s="230"/>
      <c r="D20" s="226"/>
      <c r="E20" s="378"/>
      <c r="F20" s="301"/>
      <c r="G20" s="232"/>
      <c r="H20" s="233">
        <v>5.81</v>
      </c>
      <c r="I20" s="65"/>
      <c r="J20" s="66"/>
      <c r="K20" s="65"/>
      <c r="L20" s="66"/>
      <c r="M20" s="65"/>
      <c r="N20" s="66"/>
      <c r="O20" s="56"/>
    </row>
    <row r="21" spans="1:15" ht="12.75">
      <c r="A21" s="381"/>
      <c r="B21" s="65" t="s">
        <v>95</v>
      </c>
      <c r="C21" s="209"/>
      <c r="D21" s="227"/>
      <c r="E21" s="379"/>
      <c r="F21" s="302"/>
      <c r="G21" s="296"/>
      <c r="H21" s="302">
        <v>47.23</v>
      </c>
      <c r="I21" s="65"/>
      <c r="J21" s="66"/>
      <c r="K21" s="65"/>
      <c r="L21" s="66"/>
      <c r="M21" s="65"/>
      <c r="N21" s="66"/>
      <c r="O21" s="56"/>
    </row>
    <row r="22" spans="1:15" ht="13.5" thickBot="1">
      <c r="A22" s="381"/>
      <c r="B22" s="65" t="s">
        <v>113</v>
      </c>
      <c r="C22" s="208"/>
      <c r="D22" s="229"/>
      <c r="E22" s="379"/>
      <c r="F22" s="302"/>
      <c r="G22" s="376"/>
      <c r="H22" s="377"/>
      <c r="I22" s="65"/>
      <c r="J22" s="66"/>
      <c r="K22" s="65"/>
      <c r="L22" s="66"/>
      <c r="M22" s="65"/>
      <c r="N22" s="66"/>
      <c r="O22" s="56"/>
    </row>
    <row r="23" spans="1:15" ht="13.5" thickTop="1">
      <c r="A23" s="346" t="s">
        <v>20</v>
      </c>
      <c r="B23" s="61" t="s">
        <v>94</v>
      </c>
      <c r="C23" s="230"/>
      <c r="D23" s="226"/>
      <c r="E23" s="378"/>
      <c r="F23" s="301"/>
      <c r="G23" s="232"/>
      <c r="H23" s="233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347"/>
      <c r="B24" s="65" t="s">
        <v>95</v>
      </c>
      <c r="C24" s="209"/>
      <c r="D24" s="227"/>
      <c r="E24" s="379"/>
      <c r="F24" s="302"/>
      <c r="G24" s="296"/>
      <c r="H24" s="302">
        <v>47.23</v>
      </c>
      <c r="I24" s="65"/>
      <c r="J24" s="66"/>
      <c r="K24" s="65"/>
      <c r="L24" s="66"/>
      <c r="M24" s="65"/>
      <c r="N24" s="66"/>
      <c r="O24" s="56"/>
    </row>
    <row r="25" spans="1:15" ht="13.5" thickBot="1">
      <c r="A25" s="347"/>
      <c r="B25" s="65" t="s">
        <v>113</v>
      </c>
      <c r="C25" s="101"/>
      <c r="D25" s="229"/>
      <c r="E25" s="379"/>
      <c r="F25" s="302"/>
      <c r="G25" s="376"/>
      <c r="H25" s="377"/>
      <c r="I25" s="65"/>
      <c r="J25" s="66"/>
      <c r="K25" s="65"/>
      <c r="L25" s="66"/>
      <c r="M25" s="65"/>
      <c r="N25" s="66"/>
      <c r="O25" s="56"/>
    </row>
    <row r="26" spans="1:15" ht="13.5" thickTop="1">
      <c r="A26" s="346" t="s">
        <v>68</v>
      </c>
      <c r="B26" s="61" t="s">
        <v>94</v>
      </c>
      <c r="C26" s="102"/>
      <c r="D26" s="226"/>
      <c r="E26" s="378"/>
      <c r="F26" s="301"/>
      <c r="G26" s="232"/>
      <c r="H26" s="233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347"/>
      <c r="B27" s="65" t="s">
        <v>95</v>
      </c>
      <c r="C27" s="101"/>
      <c r="D27" s="227"/>
      <c r="E27" s="379"/>
      <c r="F27" s="302"/>
      <c r="G27" s="296"/>
      <c r="H27" s="302">
        <v>47.23</v>
      </c>
      <c r="I27" s="65"/>
      <c r="J27" s="66"/>
      <c r="K27" s="65"/>
      <c r="L27" s="66"/>
      <c r="M27" s="65"/>
      <c r="N27" s="66"/>
      <c r="O27" s="56"/>
    </row>
    <row r="28" spans="1:15" ht="13.5" thickBot="1">
      <c r="A28" s="347"/>
      <c r="B28" s="65" t="s">
        <v>113</v>
      </c>
      <c r="C28" s="101"/>
      <c r="D28" s="229"/>
      <c r="E28" s="379"/>
      <c r="F28" s="302"/>
      <c r="G28" s="376"/>
      <c r="H28" s="377"/>
      <c r="I28" s="65"/>
      <c r="J28" s="66"/>
      <c r="K28" s="65"/>
      <c r="L28" s="66"/>
      <c r="M28" s="65"/>
      <c r="N28" s="66"/>
      <c r="O28" s="56"/>
    </row>
    <row r="29" spans="1:15" ht="13.5" thickTop="1">
      <c r="A29" s="346" t="s">
        <v>69</v>
      </c>
      <c r="B29" s="61" t="s">
        <v>94</v>
      </c>
      <c r="C29" s="102"/>
      <c r="D29" s="226"/>
      <c r="E29" s="378"/>
      <c r="F29" s="301"/>
      <c r="G29" s="232"/>
      <c r="H29" s="233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347"/>
      <c r="B30" s="65" t="s">
        <v>95</v>
      </c>
      <c r="C30" s="101"/>
      <c r="D30" s="227"/>
      <c r="E30" s="379"/>
      <c r="F30" s="302"/>
      <c r="G30" s="296"/>
      <c r="H30" s="302">
        <v>47.23</v>
      </c>
      <c r="I30" s="65"/>
      <c r="J30" s="66"/>
      <c r="K30" s="65"/>
      <c r="L30" s="66"/>
      <c r="M30" s="65"/>
      <c r="N30" s="66"/>
      <c r="O30" s="56"/>
    </row>
    <row r="31" spans="1:15" ht="13.5" thickBot="1">
      <c r="A31" s="347"/>
      <c r="B31" s="65" t="s">
        <v>113</v>
      </c>
      <c r="C31" s="101"/>
      <c r="D31" s="229"/>
      <c r="E31" s="379"/>
      <c r="F31" s="302"/>
      <c r="G31" s="376"/>
      <c r="H31" s="377"/>
      <c r="I31" s="65"/>
      <c r="J31" s="66"/>
      <c r="K31" s="65"/>
      <c r="L31" s="66"/>
      <c r="M31" s="65"/>
      <c r="N31" s="66"/>
      <c r="O31" s="56"/>
    </row>
    <row r="32" spans="1:15" ht="13.5" thickTop="1">
      <c r="A32" s="346" t="s">
        <v>22</v>
      </c>
      <c r="B32" s="61" t="s">
        <v>94</v>
      </c>
      <c r="C32" s="102"/>
      <c r="D32" s="226"/>
      <c r="E32" s="348"/>
      <c r="F32" s="350"/>
      <c r="G32" s="232"/>
      <c r="H32" s="233">
        <v>5.81</v>
      </c>
      <c r="I32" s="69"/>
      <c r="J32" s="60"/>
      <c r="K32" s="69"/>
      <c r="L32" s="60"/>
      <c r="M32" s="69"/>
      <c r="N32" s="60"/>
      <c r="O32" s="56"/>
    </row>
    <row r="33" spans="1:15" ht="12.75">
      <c r="A33" s="347"/>
      <c r="B33" s="65" t="s">
        <v>95</v>
      </c>
      <c r="C33" s="101"/>
      <c r="D33" s="227"/>
      <c r="E33" s="349"/>
      <c r="F33" s="351"/>
      <c r="G33" s="296"/>
      <c r="H33" s="302">
        <v>47.23</v>
      </c>
      <c r="I33" s="65"/>
      <c r="J33" s="66"/>
      <c r="K33" s="65"/>
      <c r="L33" s="66"/>
      <c r="M33" s="65"/>
      <c r="N33" s="66"/>
      <c r="O33" s="56"/>
    </row>
    <row r="34" spans="1:15" ht="13.5" thickBot="1">
      <c r="A34" s="347"/>
      <c r="B34" s="65" t="s">
        <v>113</v>
      </c>
      <c r="C34" s="101"/>
      <c r="D34" s="229"/>
      <c r="E34" s="349"/>
      <c r="F34" s="351"/>
      <c r="G34" s="376"/>
      <c r="H34" s="377"/>
      <c r="I34" s="65"/>
      <c r="J34" s="66"/>
      <c r="K34" s="65"/>
      <c r="L34" s="66"/>
      <c r="M34" s="65"/>
      <c r="N34" s="66"/>
      <c r="O34" s="56"/>
    </row>
    <row r="35" spans="1:15" ht="13.5" thickTop="1">
      <c r="A35" s="346" t="s">
        <v>23</v>
      </c>
      <c r="B35" s="61" t="s">
        <v>94</v>
      </c>
      <c r="C35" s="102"/>
      <c r="D35" s="217"/>
      <c r="E35" s="348"/>
      <c r="F35" s="350"/>
      <c r="G35" s="232"/>
      <c r="H35" s="233">
        <v>5.81</v>
      </c>
      <c r="I35" s="69"/>
      <c r="J35" s="60"/>
      <c r="K35" s="69"/>
      <c r="L35" s="60"/>
      <c r="M35" s="69"/>
      <c r="N35" s="60"/>
      <c r="O35" s="56"/>
    </row>
    <row r="36" spans="1:15" ht="12.75">
      <c r="A36" s="347"/>
      <c r="B36" s="65" t="s">
        <v>95</v>
      </c>
      <c r="C36" s="101"/>
      <c r="D36" s="218"/>
      <c r="E36" s="349"/>
      <c r="F36" s="351"/>
      <c r="G36" s="296"/>
      <c r="H36" s="302">
        <v>47.23</v>
      </c>
      <c r="I36" s="65"/>
      <c r="J36" s="66"/>
      <c r="K36" s="65"/>
      <c r="L36" s="66"/>
      <c r="M36" s="65"/>
      <c r="N36" s="66"/>
      <c r="O36" s="56"/>
    </row>
    <row r="37" spans="1:15" ht="13.5" thickBot="1">
      <c r="A37" s="347"/>
      <c r="B37" s="65" t="s">
        <v>113</v>
      </c>
      <c r="C37" s="101"/>
      <c r="D37" s="218"/>
      <c r="E37" s="349"/>
      <c r="F37" s="351"/>
      <c r="G37" s="376"/>
      <c r="H37" s="377"/>
      <c r="I37" s="65"/>
      <c r="J37" s="66"/>
      <c r="K37" s="65"/>
      <c r="L37" s="66"/>
      <c r="M37" s="65"/>
      <c r="N37" s="66"/>
      <c r="O37" s="56"/>
    </row>
    <row r="38" spans="1:15" ht="13.5" thickTop="1">
      <c r="A38" s="346" t="s">
        <v>24</v>
      </c>
      <c r="B38" s="61" t="s">
        <v>94</v>
      </c>
      <c r="C38" s="102"/>
      <c r="D38" s="217"/>
      <c r="E38" s="348"/>
      <c r="F38" s="350"/>
      <c r="G38" s="232"/>
      <c r="H38" s="233">
        <v>5.81</v>
      </c>
      <c r="I38" s="69"/>
      <c r="J38" s="73"/>
      <c r="K38" s="73"/>
      <c r="L38" s="73"/>
      <c r="M38" s="73"/>
      <c r="N38" s="60"/>
      <c r="O38" s="56"/>
    </row>
    <row r="39" spans="1:15" ht="12.75">
      <c r="A39" s="347"/>
      <c r="B39" s="65" t="s">
        <v>95</v>
      </c>
      <c r="C39" s="101"/>
      <c r="D39" s="218"/>
      <c r="E39" s="349"/>
      <c r="F39" s="351"/>
      <c r="G39" s="296"/>
      <c r="H39" s="302">
        <v>47.23</v>
      </c>
      <c r="I39" s="65"/>
      <c r="J39" s="74"/>
      <c r="K39" s="74"/>
      <c r="L39" s="74"/>
      <c r="M39" s="74"/>
      <c r="N39" s="66"/>
      <c r="O39" s="56"/>
    </row>
    <row r="40" spans="1:15" ht="12.75">
      <c r="A40" s="347"/>
      <c r="B40" s="65" t="s">
        <v>113</v>
      </c>
      <c r="C40" s="101"/>
      <c r="D40" s="218"/>
      <c r="E40" s="349"/>
      <c r="F40" s="351"/>
      <c r="G40" s="376"/>
      <c r="H40" s="377"/>
      <c r="I40" s="65"/>
      <c r="J40" s="74"/>
      <c r="K40" s="74"/>
      <c r="L40" s="74"/>
      <c r="M40" s="74"/>
      <c r="N40" s="66"/>
      <c r="O40" s="56"/>
    </row>
    <row r="41" spans="1:15" ht="12.75">
      <c r="A41" s="346" t="s">
        <v>25</v>
      </c>
      <c r="B41" s="69" t="s">
        <v>94</v>
      </c>
      <c r="C41" s="102"/>
      <c r="D41" s="217"/>
      <c r="E41" s="348"/>
      <c r="F41" s="350"/>
      <c r="G41" s="295"/>
      <c r="H41" s="233">
        <v>5.81</v>
      </c>
      <c r="I41" s="69"/>
      <c r="J41" s="60"/>
      <c r="K41" s="69"/>
      <c r="L41" s="60"/>
      <c r="M41" s="69"/>
      <c r="N41" s="60"/>
      <c r="O41" s="56"/>
    </row>
    <row r="42" spans="1:15" ht="12.75">
      <c r="A42" s="347"/>
      <c r="B42" s="65" t="s">
        <v>95</v>
      </c>
      <c r="C42" s="101"/>
      <c r="D42" s="218"/>
      <c r="E42" s="349"/>
      <c r="F42" s="351"/>
      <c r="G42" s="296"/>
      <c r="H42" s="302">
        <v>47.23</v>
      </c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347"/>
      <c r="B43" s="65" t="s">
        <v>94</v>
      </c>
      <c r="C43" s="101"/>
      <c r="D43" s="218"/>
      <c r="E43" s="349"/>
      <c r="F43" s="351"/>
      <c r="G43" s="235"/>
      <c r="H43" s="377"/>
      <c r="I43" s="65"/>
      <c r="J43" s="66"/>
      <c r="K43" s="65"/>
      <c r="L43" s="66"/>
      <c r="M43" s="65"/>
      <c r="N43" s="66"/>
      <c r="O43" s="56"/>
    </row>
    <row r="44" spans="1:15" ht="12.75">
      <c r="A44" s="390" t="s">
        <v>26</v>
      </c>
      <c r="B44" s="80" t="s">
        <v>94</v>
      </c>
      <c r="C44" s="80"/>
      <c r="D44" s="217"/>
      <c r="E44" s="393"/>
      <c r="F44" s="384"/>
      <c r="G44" s="295"/>
      <c r="H44" s="301">
        <v>5.81</v>
      </c>
      <c r="I44" s="169"/>
      <c r="J44" s="188"/>
      <c r="K44" s="186"/>
      <c r="L44" s="188"/>
      <c r="M44" s="186"/>
      <c r="N44" s="178"/>
      <c r="O44" s="56"/>
    </row>
    <row r="45" spans="1:15" ht="12.75">
      <c r="A45" s="391"/>
      <c r="B45" s="81" t="s">
        <v>95</v>
      </c>
      <c r="C45" s="81"/>
      <c r="D45" s="218"/>
      <c r="E45" s="394"/>
      <c r="F45" s="351"/>
      <c r="G45" s="296"/>
      <c r="H45" s="302"/>
      <c r="I45" s="159"/>
      <c r="J45" s="66"/>
      <c r="K45" s="65"/>
      <c r="L45" s="66"/>
      <c r="M45" s="65"/>
      <c r="N45" s="179"/>
      <c r="O45" s="56"/>
    </row>
    <row r="46" spans="1:15" ht="13.5" thickBot="1">
      <c r="A46" s="392"/>
      <c r="B46" s="182" t="s">
        <v>94</v>
      </c>
      <c r="C46" s="182"/>
      <c r="D46" s="218"/>
      <c r="E46" s="395"/>
      <c r="F46" s="385"/>
      <c r="G46" s="235"/>
      <c r="H46" s="236">
        <v>47.23</v>
      </c>
      <c r="I46" s="171"/>
      <c r="J46" s="189"/>
      <c r="K46" s="187"/>
      <c r="L46" s="189"/>
      <c r="M46" s="187"/>
      <c r="N46" s="181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87" t="s">
        <v>32</v>
      </c>
      <c r="B48" s="387"/>
      <c r="C48" s="387"/>
      <c r="D48" s="38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G36:G37"/>
    <mergeCell ref="H36:H37"/>
    <mergeCell ref="G33:G34"/>
    <mergeCell ref="H33:H34"/>
    <mergeCell ref="G24:G25"/>
    <mergeCell ref="H24:H25"/>
    <mergeCell ref="G27:G28"/>
    <mergeCell ref="H27:H28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  <mergeCell ref="B51:D51"/>
    <mergeCell ref="A41:A43"/>
    <mergeCell ref="E41:E43"/>
    <mergeCell ref="A44:A46"/>
    <mergeCell ref="E44:E46"/>
    <mergeCell ref="F44:F46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B9:C10"/>
    <mergeCell ref="G9:H9"/>
    <mergeCell ref="G12:G13"/>
    <mergeCell ref="H12:H13"/>
    <mergeCell ref="D9:D10"/>
    <mergeCell ref="E9:E10"/>
    <mergeCell ref="F9:F10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E8:F8"/>
    <mergeCell ref="G8:N8"/>
    <mergeCell ref="F11:F13"/>
    <mergeCell ref="A32:A34"/>
    <mergeCell ref="F41:F43"/>
    <mergeCell ref="F38:F40"/>
    <mergeCell ref="E32:E34"/>
    <mergeCell ref="F32:F34"/>
    <mergeCell ref="F35:F37"/>
    <mergeCell ref="E38:E40"/>
    <mergeCell ref="A17:A19"/>
    <mergeCell ref="E17:E19"/>
    <mergeCell ref="F14:F16"/>
    <mergeCell ref="F17:F19"/>
    <mergeCell ref="E20:E22"/>
    <mergeCell ref="F20:F22"/>
    <mergeCell ref="E14:E16"/>
    <mergeCell ref="G41:G42"/>
    <mergeCell ref="G44:G45"/>
    <mergeCell ref="H44:H45"/>
    <mergeCell ref="H42:H43"/>
    <mergeCell ref="G39:G40"/>
    <mergeCell ref="H39:H40"/>
    <mergeCell ref="G15:G16"/>
    <mergeCell ref="H15:H16"/>
    <mergeCell ref="G18:G19"/>
    <mergeCell ref="H18:H19"/>
    <mergeCell ref="G30:G31"/>
    <mergeCell ref="H30:H31"/>
    <mergeCell ref="G21:G22"/>
    <mergeCell ref="H21:H22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E14" sqref="E14:E16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104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92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65</v>
      </c>
      <c r="L5" s="45"/>
      <c r="M5" s="26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9"/>
      <c r="B9" s="345" t="s">
        <v>8</v>
      </c>
      <c r="C9" s="319"/>
      <c r="D9" s="333" t="s">
        <v>9</v>
      </c>
      <c r="E9" s="311" t="s">
        <v>10</v>
      </c>
      <c r="F9" s="333" t="s">
        <v>9</v>
      </c>
      <c r="G9" s="293" t="s">
        <v>27</v>
      </c>
      <c r="H9" s="294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08"/>
      <c r="C10" s="340"/>
      <c r="D10" s="341"/>
      <c r="E10" s="312"/>
      <c r="F10" s="341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09" t="s">
        <v>16</v>
      </c>
      <c r="B11" s="92" t="s">
        <v>94</v>
      </c>
      <c r="C11" s="201">
        <v>2640</v>
      </c>
      <c r="D11" s="221">
        <f>10.681*1.075*1.2</f>
        <v>13.778489999999998</v>
      </c>
      <c r="E11" s="313">
        <f>82+26</f>
        <v>108</v>
      </c>
      <c r="F11" s="314">
        <v>22.54</v>
      </c>
      <c r="G11" s="25">
        <v>24664</v>
      </c>
      <c r="H11" s="234">
        <v>5.81</v>
      </c>
      <c r="I11" s="110"/>
      <c r="J11" s="112"/>
      <c r="K11" s="110"/>
      <c r="L11" s="112"/>
      <c r="M11" s="110"/>
      <c r="N11" s="112"/>
    </row>
    <row r="12" spans="1:14" ht="15.75" customHeight="1">
      <c r="A12" s="410"/>
      <c r="B12" s="95" t="s">
        <v>101</v>
      </c>
      <c r="C12" s="106">
        <v>0</v>
      </c>
      <c r="D12" s="222">
        <f>5.597*1.075*1.2</f>
        <v>7.220129999999999</v>
      </c>
      <c r="E12" s="407"/>
      <c r="F12" s="335"/>
      <c r="G12" s="415">
        <v>801.96</v>
      </c>
      <c r="H12" s="413">
        <v>47.23</v>
      </c>
      <c r="I12" s="84"/>
      <c r="J12" s="118"/>
      <c r="K12" s="84"/>
      <c r="L12" s="118"/>
      <c r="M12" s="84"/>
      <c r="N12" s="118"/>
    </row>
    <row r="13" spans="1:14" ht="15.75" customHeight="1" thickBot="1">
      <c r="A13" s="410"/>
      <c r="B13" s="95" t="s">
        <v>113</v>
      </c>
      <c r="C13" s="105">
        <v>17.25</v>
      </c>
      <c r="D13" s="222">
        <v>60.0031</v>
      </c>
      <c r="E13" s="407"/>
      <c r="F13" s="335"/>
      <c r="G13" s="416"/>
      <c r="H13" s="414"/>
      <c r="I13" s="173"/>
      <c r="J13" s="120"/>
      <c r="K13" s="173"/>
      <c r="L13" s="120"/>
      <c r="M13" s="173"/>
      <c r="N13" s="120"/>
    </row>
    <row r="14" spans="1:14" ht="15" customHeight="1" thickTop="1">
      <c r="A14" s="399" t="s">
        <v>17</v>
      </c>
      <c r="B14" s="92" t="s">
        <v>94</v>
      </c>
      <c r="C14" s="202"/>
      <c r="D14" s="226"/>
      <c r="E14" s="283"/>
      <c r="F14" s="398"/>
      <c r="G14" s="25"/>
      <c r="H14" s="234"/>
      <c r="I14" s="7"/>
      <c r="J14" s="161"/>
      <c r="K14" s="110"/>
      <c r="L14" s="112"/>
      <c r="M14" s="110"/>
      <c r="N14" s="112"/>
    </row>
    <row r="15" spans="1:14" ht="15" customHeight="1">
      <c r="A15" s="399"/>
      <c r="B15" s="95" t="s">
        <v>101</v>
      </c>
      <c r="C15" s="106"/>
      <c r="D15" s="227"/>
      <c r="E15" s="284"/>
      <c r="F15" s="398"/>
      <c r="G15" s="415"/>
      <c r="H15" s="413"/>
      <c r="I15" s="7"/>
      <c r="J15" s="161"/>
      <c r="K15" s="84"/>
      <c r="L15" s="118"/>
      <c r="M15" s="84"/>
      <c r="N15" s="118"/>
    </row>
    <row r="16" spans="1:14" ht="15" customHeight="1" thickBot="1">
      <c r="A16" s="399"/>
      <c r="B16" s="95" t="s">
        <v>113</v>
      </c>
      <c r="C16" s="105"/>
      <c r="D16" s="229"/>
      <c r="E16" s="284"/>
      <c r="F16" s="398"/>
      <c r="G16" s="416"/>
      <c r="H16" s="414"/>
      <c r="I16" s="7"/>
      <c r="J16" s="161"/>
      <c r="K16" s="173"/>
      <c r="L16" s="120"/>
      <c r="M16" s="173"/>
      <c r="N16" s="120"/>
    </row>
    <row r="17" spans="1:14" ht="13.5" thickTop="1">
      <c r="A17" s="399" t="s">
        <v>18</v>
      </c>
      <c r="B17" s="92" t="s">
        <v>94</v>
      </c>
      <c r="C17" s="202"/>
      <c r="D17" s="226"/>
      <c r="E17" s="406"/>
      <c r="F17" s="398"/>
      <c r="G17" s="25"/>
      <c r="H17" s="234"/>
      <c r="I17" s="110"/>
      <c r="J17" s="112"/>
      <c r="K17" s="110"/>
      <c r="L17" s="112"/>
      <c r="M17" s="110"/>
      <c r="N17" s="112"/>
    </row>
    <row r="18" spans="1:14" ht="12.75">
      <c r="A18" s="399"/>
      <c r="B18" s="95" t="s">
        <v>101</v>
      </c>
      <c r="C18" s="106"/>
      <c r="D18" s="227"/>
      <c r="E18" s="406"/>
      <c r="F18" s="398"/>
      <c r="G18" s="415"/>
      <c r="H18" s="413"/>
      <c r="I18" s="84"/>
      <c r="J18" s="118"/>
      <c r="K18" s="84"/>
      <c r="L18" s="118"/>
      <c r="M18" s="84"/>
      <c r="N18" s="118"/>
    </row>
    <row r="19" spans="1:14" ht="13.5" thickBot="1">
      <c r="A19" s="399"/>
      <c r="B19" s="95" t="s">
        <v>113</v>
      </c>
      <c r="C19" s="105"/>
      <c r="D19" s="229"/>
      <c r="E19" s="406"/>
      <c r="F19" s="398"/>
      <c r="G19" s="416"/>
      <c r="H19" s="414"/>
      <c r="I19" s="173"/>
      <c r="J19" s="120"/>
      <c r="K19" s="173"/>
      <c r="L19" s="120"/>
      <c r="M19" s="173"/>
      <c r="N19" s="120"/>
    </row>
    <row r="20" spans="1:14" ht="13.5" thickTop="1">
      <c r="A20" s="396" t="s">
        <v>19</v>
      </c>
      <c r="B20" s="92" t="s">
        <v>94</v>
      </c>
      <c r="C20" s="202"/>
      <c r="D20" s="226"/>
      <c r="E20" s="406"/>
      <c r="F20" s="398"/>
      <c r="G20" s="25"/>
      <c r="H20" s="234"/>
      <c r="I20" s="7"/>
      <c r="J20" s="8"/>
      <c r="K20" s="7"/>
      <c r="L20" s="8"/>
      <c r="M20" s="7"/>
      <c r="N20" s="8"/>
    </row>
    <row r="21" spans="1:14" ht="12.75">
      <c r="A21" s="397"/>
      <c r="B21" s="95" t="s">
        <v>101</v>
      </c>
      <c r="C21" s="106"/>
      <c r="D21" s="227"/>
      <c r="E21" s="406"/>
      <c r="F21" s="398"/>
      <c r="G21" s="415"/>
      <c r="H21" s="413"/>
      <c r="I21" s="7"/>
      <c r="J21" s="8"/>
      <c r="K21" s="7"/>
      <c r="L21" s="8"/>
      <c r="M21" s="7"/>
      <c r="N21" s="8"/>
    </row>
    <row r="22" spans="1:14" ht="13.5" thickBot="1">
      <c r="A22" s="397"/>
      <c r="B22" s="95" t="s">
        <v>113</v>
      </c>
      <c r="C22" s="105"/>
      <c r="D22" s="229"/>
      <c r="E22" s="406"/>
      <c r="F22" s="398"/>
      <c r="G22" s="416"/>
      <c r="H22" s="414"/>
      <c r="I22" s="7"/>
      <c r="J22" s="8"/>
      <c r="K22" s="7"/>
      <c r="L22" s="8"/>
      <c r="M22" s="7"/>
      <c r="N22" s="8"/>
    </row>
    <row r="23" spans="1:14" ht="13.5" thickTop="1">
      <c r="A23" s="396" t="s">
        <v>20</v>
      </c>
      <c r="B23" s="92" t="s">
        <v>94</v>
      </c>
      <c r="C23" s="202"/>
      <c r="D23" s="226"/>
      <c r="E23" s="406"/>
      <c r="F23" s="398"/>
      <c r="G23" s="25"/>
      <c r="H23" s="234"/>
      <c r="I23" s="14"/>
      <c r="J23" s="15"/>
      <c r="K23" s="14"/>
      <c r="L23" s="15"/>
      <c r="M23" s="14"/>
      <c r="N23" s="15"/>
    </row>
    <row r="24" spans="1:14" ht="12.75">
      <c r="A24" s="397"/>
      <c r="B24" s="95" t="s">
        <v>101</v>
      </c>
      <c r="C24" s="106"/>
      <c r="D24" s="227"/>
      <c r="E24" s="406"/>
      <c r="F24" s="398"/>
      <c r="G24" s="415"/>
      <c r="H24" s="413"/>
      <c r="I24" s="7"/>
      <c r="J24" s="8"/>
      <c r="K24" s="7"/>
      <c r="L24" s="8"/>
      <c r="M24" s="7"/>
      <c r="N24" s="8"/>
    </row>
    <row r="25" spans="1:14" ht="13.5" thickBot="1">
      <c r="A25" s="397"/>
      <c r="B25" s="95" t="s">
        <v>113</v>
      </c>
      <c r="C25" s="105"/>
      <c r="D25" s="229"/>
      <c r="E25" s="406"/>
      <c r="F25" s="398"/>
      <c r="G25" s="416"/>
      <c r="H25" s="414"/>
      <c r="I25" s="7"/>
      <c r="J25" s="8"/>
      <c r="K25" s="7"/>
      <c r="L25" s="8"/>
      <c r="M25" s="7"/>
      <c r="N25" s="8"/>
    </row>
    <row r="26" spans="1:14" ht="13.5" thickTop="1">
      <c r="A26" s="396" t="s">
        <v>68</v>
      </c>
      <c r="B26" s="92" t="s">
        <v>94</v>
      </c>
      <c r="C26" s="202"/>
      <c r="D26" s="226"/>
      <c r="E26" s="406"/>
      <c r="F26" s="398"/>
      <c r="G26" s="25"/>
      <c r="H26" s="234"/>
      <c r="I26" s="14"/>
      <c r="J26" s="15"/>
      <c r="K26" s="14"/>
      <c r="L26" s="15"/>
      <c r="M26" s="14"/>
      <c r="N26" s="15"/>
    </row>
    <row r="27" spans="1:14" ht="12.75">
      <c r="A27" s="397"/>
      <c r="B27" s="95" t="s">
        <v>101</v>
      </c>
      <c r="C27" s="106"/>
      <c r="D27" s="227"/>
      <c r="E27" s="406"/>
      <c r="F27" s="398"/>
      <c r="G27" s="415"/>
      <c r="H27" s="413"/>
      <c r="I27" s="7"/>
      <c r="J27" s="8"/>
      <c r="K27" s="7"/>
      <c r="L27" s="8"/>
      <c r="M27" s="7"/>
      <c r="N27" s="8"/>
    </row>
    <row r="28" spans="1:14" ht="13.5" thickBot="1">
      <c r="A28" s="397"/>
      <c r="B28" s="95" t="s">
        <v>113</v>
      </c>
      <c r="C28" s="105"/>
      <c r="D28" s="229"/>
      <c r="E28" s="406"/>
      <c r="F28" s="398"/>
      <c r="G28" s="416"/>
      <c r="H28" s="414"/>
      <c r="I28" s="7"/>
      <c r="J28" s="8"/>
      <c r="K28" s="7"/>
      <c r="L28" s="8"/>
      <c r="M28" s="7"/>
      <c r="N28" s="8"/>
    </row>
    <row r="29" spans="1:14" ht="13.5" thickTop="1">
      <c r="A29" s="396" t="s">
        <v>69</v>
      </c>
      <c r="B29" s="143" t="s">
        <v>94</v>
      </c>
      <c r="C29" s="150"/>
      <c r="D29" s="226"/>
      <c r="E29" s="411"/>
      <c r="F29" s="334"/>
      <c r="G29" s="25"/>
      <c r="H29" s="234"/>
      <c r="I29" s="14"/>
      <c r="J29" s="15"/>
      <c r="K29" s="14"/>
      <c r="L29" s="15"/>
      <c r="M29" s="14"/>
      <c r="N29" s="15"/>
    </row>
    <row r="30" spans="1:14" ht="12.75">
      <c r="A30" s="397"/>
      <c r="B30" s="144" t="s">
        <v>101</v>
      </c>
      <c r="C30" s="79"/>
      <c r="D30" s="227"/>
      <c r="E30" s="412"/>
      <c r="F30" s="307"/>
      <c r="G30" s="415"/>
      <c r="H30" s="413"/>
      <c r="I30" s="7"/>
      <c r="J30" s="8"/>
      <c r="K30" s="7"/>
      <c r="L30" s="8"/>
      <c r="M30" s="7"/>
      <c r="N30" s="8"/>
    </row>
    <row r="31" spans="1:14" ht="13.5" thickBot="1">
      <c r="A31" s="397"/>
      <c r="B31" s="144" t="s">
        <v>113</v>
      </c>
      <c r="C31" s="145"/>
      <c r="D31" s="229"/>
      <c r="E31" s="412"/>
      <c r="F31" s="307"/>
      <c r="G31" s="416"/>
      <c r="H31" s="414"/>
      <c r="I31" s="7"/>
      <c r="J31" s="8"/>
      <c r="K31" s="7"/>
      <c r="L31" s="8"/>
      <c r="M31" s="7"/>
      <c r="N31" s="8"/>
    </row>
    <row r="32" spans="1:14" ht="13.5" thickTop="1">
      <c r="A32" s="396" t="s">
        <v>22</v>
      </c>
      <c r="B32" s="143" t="s">
        <v>94</v>
      </c>
      <c r="C32" s="150"/>
      <c r="D32" s="226"/>
      <c r="E32" s="411"/>
      <c r="F32" s="334"/>
      <c r="G32" s="25"/>
      <c r="H32" s="234"/>
      <c r="I32" s="134"/>
      <c r="J32" s="146"/>
      <c r="K32" s="134"/>
      <c r="L32" s="146"/>
      <c r="M32" s="134"/>
      <c r="N32" s="146"/>
    </row>
    <row r="33" spans="1:14" ht="12.75" customHeight="1">
      <c r="A33" s="397"/>
      <c r="B33" s="144" t="s">
        <v>101</v>
      </c>
      <c r="C33" s="79"/>
      <c r="D33" s="227"/>
      <c r="E33" s="412"/>
      <c r="F33" s="307"/>
      <c r="G33" s="415"/>
      <c r="H33" s="413"/>
      <c r="I33" s="135"/>
      <c r="J33" s="147"/>
      <c r="K33" s="135"/>
      <c r="L33" s="147"/>
      <c r="M33" s="135"/>
      <c r="N33" s="147"/>
    </row>
    <row r="34" spans="1:14" ht="12.75" customHeight="1" thickBot="1">
      <c r="A34" s="397"/>
      <c r="B34" s="144" t="s">
        <v>113</v>
      </c>
      <c r="C34" s="145"/>
      <c r="D34" s="229"/>
      <c r="E34" s="412"/>
      <c r="F34" s="307"/>
      <c r="G34" s="416"/>
      <c r="H34" s="414"/>
      <c r="I34" s="136"/>
      <c r="J34" s="148"/>
      <c r="K34" s="136"/>
      <c r="L34" s="148"/>
      <c r="M34" s="136"/>
      <c r="N34" s="148"/>
    </row>
    <row r="35" spans="1:14" ht="12.75" customHeight="1" thickTop="1">
      <c r="A35" s="396" t="s">
        <v>23</v>
      </c>
      <c r="B35" s="92" t="s">
        <v>94</v>
      </c>
      <c r="C35" s="105"/>
      <c r="D35" s="221"/>
      <c r="E35" s="411"/>
      <c r="F35" s="334"/>
      <c r="G35" s="25"/>
      <c r="H35" s="234"/>
      <c r="I35" s="134"/>
      <c r="J35" s="146"/>
      <c r="K35" s="134"/>
      <c r="L35" s="146"/>
      <c r="M35" s="134"/>
      <c r="N35" s="146"/>
    </row>
    <row r="36" spans="1:14" ht="12.75" customHeight="1">
      <c r="A36" s="397"/>
      <c r="B36" s="95" t="s">
        <v>101</v>
      </c>
      <c r="C36" s="105"/>
      <c r="D36" s="222"/>
      <c r="E36" s="412"/>
      <c r="F36" s="307"/>
      <c r="G36" s="415"/>
      <c r="H36" s="413"/>
      <c r="I36" s="135"/>
      <c r="J36" s="147"/>
      <c r="K36" s="135"/>
      <c r="L36" s="147"/>
      <c r="M36" s="135"/>
      <c r="N36" s="147"/>
    </row>
    <row r="37" spans="1:14" ht="12.75" customHeight="1" thickBot="1">
      <c r="A37" s="397"/>
      <c r="B37" s="95" t="s">
        <v>113</v>
      </c>
      <c r="C37" s="105"/>
      <c r="D37" s="222"/>
      <c r="E37" s="412"/>
      <c r="F37" s="307"/>
      <c r="G37" s="416"/>
      <c r="H37" s="414"/>
      <c r="I37" s="136"/>
      <c r="J37" s="148"/>
      <c r="K37" s="136"/>
      <c r="L37" s="148"/>
      <c r="M37" s="136"/>
      <c r="N37" s="148"/>
    </row>
    <row r="38" spans="1:14" ht="13.5" thickTop="1">
      <c r="A38" s="396" t="s">
        <v>24</v>
      </c>
      <c r="B38" s="143" t="s">
        <v>94</v>
      </c>
      <c r="C38" s="134"/>
      <c r="D38" s="221"/>
      <c r="E38" s="336"/>
      <c r="F38" s="334"/>
      <c r="G38" s="25"/>
      <c r="H38" s="234"/>
      <c r="I38" s="134"/>
      <c r="J38" s="146"/>
      <c r="K38" s="134"/>
      <c r="L38" s="146"/>
      <c r="M38" s="134"/>
      <c r="N38" s="146"/>
    </row>
    <row r="39" spans="1:14" ht="15" customHeight="1">
      <c r="A39" s="397"/>
      <c r="B39" s="144" t="s">
        <v>101</v>
      </c>
      <c r="C39" s="135"/>
      <c r="D39" s="222"/>
      <c r="E39" s="321"/>
      <c r="F39" s="307"/>
      <c r="G39" s="415"/>
      <c r="H39" s="413"/>
      <c r="I39" s="135"/>
      <c r="J39" s="147"/>
      <c r="K39" s="135"/>
      <c r="L39" s="147"/>
      <c r="M39" s="135"/>
      <c r="N39" s="147"/>
    </row>
    <row r="40" spans="1:14" ht="15" customHeight="1" thickBot="1">
      <c r="A40" s="397"/>
      <c r="B40" s="144" t="s">
        <v>113</v>
      </c>
      <c r="C40" s="136"/>
      <c r="D40" s="222"/>
      <c r="E40" s="321"/>
      <c r="F40" s="307"/>
      <c r="G40" s="416"/>
      <c r="H40" s="414"/>
      <c r="I40" s="136"/>
      <c r="J40" s="148"/>
      <c r="K40" s="136"/>
      <c r="L40" s="148"/>
      <c r="M40" s="136"/>
      <c r="N40" s="148"/>
    </row>
    <row r="41" spans="1:14" ht="13.5" thickTop="1">
      <c r="A41" s="396" t="s">
        <v>25</v>
      </c>
      <c r="B41" s="143" t="s">
        <v>94</v>
      </c>
      <c r="C41" s="156"/>
      <c r="D41" s="221"/>
      <c r="E41" s="336"/>
      <c r="F41" s="334"/>
      <c r="G41" s="295"/>
      <c r="H41" s="234"/>
      <c r="I41" s="134"/>
      <c r="J41" s="146"/>
      <c r="K41" s="134"/>
      <c r="L41" s="146"/>
      <c r="M41" s="134"/>
      <c r="N41" s="146"/>
    </row>
    <row r="42" spans="1:14" ht="15" customHeight="1">
      <c r="A42" s="397"/>
      <c r="B42" s="144" t="s">
        <v>101</v>
      </c>
      <c r="C42" s="157"/>
      <c r="D42" s="222"/>
      <c r="E42" s="321"/>
      <c r="F42" s="307"/>
      <c r="G42" s="296"/>
      <c r="H42" s="413"/>
      <c r="I42" s="135"/>
      <c r="J42" s="147"/>
      <c r="K42" s="135"/>
      <c r="L42" s="147"/>
      <c r="M42" s="135"/>
      <c r="N42" s="147"/>
    </row>
    <row r="43" spans="1:14" ht="15" customHeight="1" thickBot="1">
      <c r="A43" s="397"/>
      <c r="B43" s="144" t="s">
        <v>113</v>
      </c>
      <c r="C43" s="158"/>
      <c r="D43" s="222"/>
      <c r="E43" s="321"/>
      <c r="F43" s="307"/>
      <c r="G43" s="235"/>
      <c r="H43" s="414"/>
      <c r="I43" s="136"/>
      <c r="J43" s="148"/>
      <c r="K43" s="136"/>
      <c r="L43" s="148"/>
      <c r="M43" s="136"/>
      <c r="N43" s="148"/>
    </row>
    <row r="44" spans="1:14" ht="12.75">
      <c r="A44" s="400" t="s">
        <v>26</v>
      </c>
      <c r="B44" s="190" t="s">
        <v>94</v>
      </c>
      <c r="C44" s="134"/>
      <c r="D44" s="221"/>
      <c r="E44" s="403"/>
      <c r="F44" s="403"/>
      <c r="G44" s="295"/>
      <c r="H44" s="301"/>
      <c r="I44" s="134"/>
      <c r="J44" s="146"/>
      <c r="K44" s="134"/>
      <c r="L44" s="146"/>
      <c r="M44" s="134"/>
      <c r="N44" s="146"/>
    </row>
    <row r="45" spans="1:14" ht="15" customHeight="1">
      <c r="A45" s="401"/>
      <c r="B45" s="191" t="s">
        <v>101</v>
      </c>
      <c r="C45" s="135"/>
      <c r="D45" s="222"/>
      <c r="E45" s="404"/>
      <c r="F45" s="404"/>
      <c r="G45" s="296"/>
      <c r="H45" s="302"/>
      <c r="I45" s="135"/>
      <c r="J45" s="147"/>
      <c r="K45" s="135"/>
      <c r="L45" s="147"/>
      <c r="M45" s="135"/>
      <c r="N45" s="147"/>
    </row>
    <row r="46" spans="1:14" ht="15" customHeight="1" thickBot="1">
      <c r="A46" s="402"/>
      <c r="B46" s="192" t="s">
        <v>113</v>
      </c>
      <c r="C46" s="136"/>
      <c r="D46" s="222"/>
      <c r="E46" s="405"/>
      <c r="F46" s="405"/>
      <c r="G46" s="235"/>
      <c r="H46" s="236"/>
      <c r="I46" s="136"/>
      <c r="J46" s="148"/>
      <c r="K46" s="136"/>
      <c r="L46" s="148"/>
      <c r="M46" s="136"/>
      <c r="N46" s="148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2" t="s">
        <v>32</v>
      </c>
      <c r="B48" s="322"/>
      <c r="C48" s="322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G33:G34"/>
    <mergeCell ref="H33:H34"/>
    <mergeCell ref="G24:G25"/>
    <mergeCell ref="G27:G28"/>
    <mergeCell ref="H27:H28"/>
    <mergeCell ref="G30:G31"/>
    <mergeCell ref="H30:H31"/>
    <mergeCell ref="H24:H25"/>
    <mergeCell ref="G12:G13"/>
    <mergeCell ref="H12:H13"/>
    <mergeCell ref="G21:G22"/>
    <mergeCell ref="H21:H22"/>
    <mergeCell ref="G15:G16"/>
    <mergeCell ref="H15:H16"/>
    <mergeCell ref="G18:G19"/>
    <mergeCell ref="H18:H19"/>
    <mergeCell ref="F26:F28"/>
    <mergeCell ref="B50:E50"/>
    <mergeCell ref="F38:F40"/>
    <mergeCell ref="F29:F31"/>
    <mergeCell ref="F35:F37"/>
    <mergeCell ref="F32:F34"/>
    <mergeCell ref="F44:F46"/>
    <mergeCell ref="F41:F43"/>
    <mergeCell ref="E32:E34"/>
    <mergeCell ref="G44:G45"/>
    <mergeCell ref="H36:H37"/>
    <mergeCell ref="H44:H45"/>
    <mergeCell ref="G36:G37"/>
    <mergeCell ref="G41:G42"/>
    <mergeCell ref="G39:G40"/>
    <mergeCell ref="H39:H40"/>
    <mergeCell ref="H42:H43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A6:N7"/>
    <mergeCell ref="A8:A10"/>
    <mergeCell ref="B8:D8"/>
    <mergeCell ref="E8:F8"/>
    <mergeCell ref="G8:N8"/>
    <mergeCell ref="D9:D10"/>
    <mergeCell ref="M9:N9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E17:E19"/>
    <mergeCell ref="F17:F19"/>
    <mergeCell ref="E9:E10"/>
    <mergeCell ref="F9:F10"/>
    <mergeCell ref="E11:E13"/>
    <mergeCell ref="E14:E16"/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E13" sqref="E13:E14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54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9"/>
      <c r="B9" s="345" t="s">
        <v>8</v>
      </c>
      <c r="C9" s="319"/>
      <c r="D9" s="333" t="s">
        <v>9</v>
      </c>
      <c r="E9" s="311" t="s">
        <v>10</v>
      </c>
      <c r="F9" s="333" t="s">
        <v>9</v>
      </c>
      <c r="G9" s="293" t="s">
        <v>27</v>
      </c>
      <c r="H9" s="294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320"/>
      <c r="C10" s="321"/>
      <c r="D10" s="307"/>
      <c r="E10" s="312"/>
      <c r="F10" s="341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92" t="s">
        <v>94</v>
      </c>
      <c r="C11" s="241">
        <v>2320</v>
      </c>
      <c r="D11" s="242">
        <v>12.317</v>
      </c>
      <c r="E11" s="423">
        <v>0</v>
      </c>
      <c r="F11" s="424">
        <v>22.54</v>
      </c>
      <c r="G11" s="248">
        <v>36049</v>
      </c>
      <c r="H11" s="243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342"/>
      <c r="B12" s="93" t="s">
        <v>111</v>
      </c>
      <c r="C12" s="244">
        <v>17.25</v>
      </c>
      <c r="D12" s="245">
        <f>46.514*1.075*1.2</f>
        <v>60.00306</v>
      </c>
      <c r="E12" s="344"/>
      <c r="F12" s="420"/>
      <c r="G12" s="247">
        <v>946.5</v>
      </c>
      <c r="H12" s="246">
        <v>47.23</v>
      </c>
      <c r="I12" s="7"/>
      <c r="J12" s="8"/>
      <c r="K12" s="7"/>
      <c r="L12" s="8"/>
      <c r="M12" s="7"/>
      <c r="N12" s="8"/>
    </row>
    <row r="13" spans="1:14" ht="15" customHeight="1">
      <c r="A13" s="338" t="s">
        <v>17</v>
      </c>
      <c r="B13" s="92" t="s">
        <v>94</v>
      </c>
      <c r="C13" s="131"/>
      <c r="D13" s="242"/>
      <c r="E13" s="343"/>
      <c r="F13" s="421"/>
      <c r="G13" s="248"/>
      <c r="H13" s="243"/>
      <c r="I13" s="14"/>
      <c r="J13" s="15"/>
      <c r="K13" s="14"/>
      <c r="L13" s="15"/>
      <c r="M13" s="14"/>
      <c r="N13" s="15"/>
    </row>
    <row r="14" spans="1:14" ht="15" customHeight="1" thickBot="1">
      <c r="A14" s="342"/>
      <c r="B14" s="93" t="s">
        <v>111</v>
      </c>
      <c r="C14" s="244"/>
      <c r="D14" s="245"/>
      <c r="E14" s="344"/>
      <c r="F14" s="422"/>
      <c r="G14" s="247"/>
      <c r="H14" s="246"/>
      <c r="I14" s="21"/>
      <c r="J14" s="22"/>
      <c r="K14" s="21"/>
      <c r="L14" s="22"/>
      <c r="M14" s="21"/>
      <c r="N14" s="22"/>
    </row>
    <row r="15" spans="1:14" ht="15" customHeight="1">
      <c r="A15" s="338" t="s">
        <v>18</v>
      </c>
      <c r="B15" s="92" t="s">
        <v>94</v>
      </c>
      <c r="C15" s="131"/>
      <c r="D15" s="242"/>
      <c r="E15" s="343"/>
      <c r="F15" s="421"/>
      <c r="G15" s="248"/>
      <c r="H15" s="243"/>
      <c r="I15" s="14"/>
      <c r="J15" s="15"/>
      <c r="K15" s="14"/>
      <c r="L15" s="15"/>
      <c r="M15" s="14"/>
      <c r="N15" s="15"/>
    </row>
    <row r="16" spans="1:14" ht="15" customHeight="1" thickBot="1">
      <c r="A16" s="342"/>
      <c r="B16" s="93" t="s">
        <v>111</v>
      </c>
      <c r="C16" s="244"/>
      <c r="D16" s="245"/>
      <c r="E16" s="344"/>
      <c r="F16" s="422"/>
      <c r="G16" s="247"/>
      <c r="H16" s="246"/>
      <c r="I16" s="21"/>
      <c r="J16" s="22"/>
      <c r="K16" s="21"/>
      <c r="L16" s="22"/>
      <c r="M16" s="21"/>
      <c r="N16" s="22"/>
    </row>
    <row r="17" spans="1:14" ht="15" customHeight="1">
      <c r="A17" s="338" t="s">
        <v>19</v>
      </c>
      <c r="B17" s="92" t="s">
        <v>94</v>
      </c>
      <c r="C17" s="131"/>
      <c r="D17" s="242"/>
      <c r="E17" s="343"/>
      <c r="F17" s="421"/>
      <c r="G17" s="248"/>
      <c r="H17" s="243"/>
      <c r="I17" s="14"/>
      <c r="J17" s="15"/>
      <c r="K17" s="14"/>
      <c r="L17" s="15"/>
      <c r="M17" s="14"/>
      <c r="N17" s="15"/>
    </row>
    <row r="18" spans="1:14" ht="13.5" thickBot="1">
      <c r="A18" s="342"/>
      <c r="B18" s="93" t="s">
        <v>111</v>
      </c>
      <c r="C18" s="244"/>
      <c r="D18" s="245"/>
      <c r="E18" s="344"/>
      <c r="F18" s="422"/>
      <c r="G18" s="247"/>
      <c r="H18" s="246"/>
      <c r="I18" s="21"/>
      <c r="J18" s="22"/>
      <c r="K18" s="21"/>
      <c r="L18" s="22"/>
      <c r="M18" s="21"/>
      <c r="N18" s="22"/>
    </row>
    <row r="19" spans="1:14" ht="12.75">
      <c r="A19" s="338" t="s">
        <v>20</v>
      </c>
      <c r="B19" s="92" t="s">
        <v>94</v>
      </c>
      <c r="C19" s="131"/>
      <c r="D19" s="242"/>
      <c r="E19" s="343"/>
      <c r="F19" s="421"/>
      <c r="G19" s="248"/>
      <c r="H19" s="243"/>
      <c r="I19" s="14"/>
      <c r="J19" s="15"/>
      <c r="K19" s="14"/>
      <c r="L19" s="15"/>
      <c r="M19" s="14"/>
      <c r="N19" s="15"/>
    </row>
    <row r="20" spans="1:14" ht="13.5" thickBot="1">
      <c r="A20" s="342"/>
      <c r="B20" s="93" t="s">
        <v>111</v>
      </c>
      <c r="C20" s="244"/>
      <c r="D20" s="245"/>
      <c r="E20" s="344"/>
      <c r="F20" s="422"/>
      <c r="G20" s="247"/>
      <c r="H20" s="246"/>
      <c r="I20" s="21"/>
      <c r="J20" s="22"/>
      <c r="K20" s="21"/>
      <c r="L20" s="22"/>
      <c r="M20" s="21"/>
      <c r="N20" s="22"/>
    </row>
    <row r="21" spans="1:14" ht="12.75">
      <c r="A21" s="338" t="s">
        <v>68</v>
      </c>
      <c r="B21" s="92" t="s">
        <v>94</v>
      </c>
      <c r="C21" s="130"/>
      <c r="D21" s="242"/>
      <c r="E21" s="343"/>
      <c r="F21" s="421"/>
      <c r="G21" s="248"/>
      <c r="H21" s="243"/>
      <c r="I21" s="14"/>
      <c r="J21" s="15"/>
      <c r="K21" s="14"/>
      <c r="L21" s="15"/>
      <c r="M21" s="14"/>
      <c r="N21" s="15"/>
    </row>
    <row r="22" spans="1:14" ht="13.5" thickBot="1">
      <c r="A22" s="342"/>
      <c r="B22" s="93" t="s">
        <v>111</v>
      </c>
      <c r="C22" s="244"/>
      <c r="D22" s="245"/>
      <c r="E22" s="344"/>
      <c r="F22" s="422"/>
      <c r="G22" s="247"/>
      <c r="H22" s="246"/>
      <c r="I22" s="21"/>
      <c r="J22" s="22"/>
      <c r="K22" s="21"/>
      <c r="L22" s="22"/>
      <c r="M22" s="21"/>
      <c r="N22" s="22"/>
    </row>
    <row r="23" spans="1:14" ht="12.75">
      <c r="A23" s="338" t="s">
        <v>69</v>
      </c>
      <c r="B23" s="92" t="s">
        <v>94</v>
      </c>
      <c r="C23" s="130"/>
      <c r="D23" s="242"/>
      <c r="E23" s="343"/>
      <c r="F23" s="418"/>
      <c r="G23" s="248"/>
      <c r="H23" s="243"/>
      <c r="I23" s="14"/>
      <c r="J23" s="15"/>
      <c r="K23" s="14"/>
      <c r="L23" s="15"/>
      <c r="M23" s="14"/>
      <c r="N23" s="15"/>
    </row>
    <row r="24" spans="1:14" ht="13.5" thickBot="1">
      <c r="A24" s="342"/>
      <c r="B24" s="93" t="s">
        <v>111</v>
      </c>
      <c r="C24" s="244"/>
      <c r="D24" s="245"/>
      <c r="E24" s="344"/>
      <c r="F24" s="420"/>
      <c r="G24" s="247"/>
      <c r="H24" s="246"/>
      <c r="I24" s="21"/>
      <c r="J24" s="22"/>
      <c r="K24" s="21"/>
      <c r="L24" s="22"/>
      <c r="M24" s="21"/>
      <c r="N24" s="22"/>
    </row>
    <row r="25" spans="1:14" ht="15.75" customHeight="1">
      <c r="A25" s="338" t="s">
        <v>22</v>
      </c>
      <c r="B25" s="92" t="s">
        <v>94</v>
      </c>
      <c r="C25" s="130"/>
      <c r="D25" s="242"/>
      <c r="E25" s="343"/>
      <c r="F25" s="418"/>
      <c r="G25" s="248"/>
      <c r="H25" s="243"/>
      <c r="I25" s="21"/>
      <c r="J25" s="22"/>
      <c r="K25" s="21"/>
      <c r="L25" s="22"/>
      <c r="M25" s="21"/>
      <c r="N25" s="22"/>
    </row>
    <row r="26" spans="1:14" ht="15" customHeight="1" thickBot="1">
      <c r="A26" s="342"/>
      <c r="B26" s="93" t="s">
        <v>111</v>
      </c>
      <c r="C26" s="244"/>
      <c r="D26" s="245"/>
      <c r="E26" s="344"/>
      <c r="F26" s="420"/>
      <c r="G26" s="247"/>
      <c r="H26" s="246"/>
      <c r="I26" s="4"/>
      <c r="J26" s="5"/>
      <c r="K26" s="4"/>
      <c r="L26" s="5"/>
      <c r="M26" s="4"/>
      <c r="N26" s="5"/>
    </row>
    <row r="27" spans="1:14" ht="12.75">
      <c r="A27" s="338" t="s">
        <v>23</v>
      </c>
      <c r="B27" s="92" t="s">
        <v>94</v>
      </c>
      <c r="C27" s="130"/>
      <c r="D27" s="242"/>
      <c r="E27" s="343"/>
      <c r="F27" s="418"/>
      <c r="G27" s="248"/>
      <c r="H27" s="243"/>
      <c r="I27" s="4"/>
      <c r="J27" s="5"/>
      <c r="K27" s="4"/>
      <c r="L27" s="5"/>
      <c r="M27" s="4"/>
      <c r="N27" s="5"/>
    </row>
    <row r="28" spans="1:14" ht="13.5" thickBot="1">
      <c r="A28" s="342"/>
      <c r="B28" s="93" t="s">
        <v>111</v>
      </c>
      <c r="C28" s="244"/>
      <c r="D28" s="245"/>
      <c r="E28" s="344"/>
      <c r="F28" s="420"/>
      <c r="G28" s="247"/>
      <c r="H28" s="246"/>
      <c r="I28" s="4"/>
      <c r="J28" s="5"/>
      <c r="K28" s="4"/>
      <c r="L28" s="5"/>
      <c r="M28" s="4"/>
      <c r="N28" s="5"/>
    </row>
    <row r="29" spans="1:14" ht="12.75">
      <c r="A29" s="338" t="s">
        <v>24</v>
      </c>
      <c r="B29" s="92" t="s">
        <v>94</v>
      </c>
      <c r="C29" s="130"/>
      <c r="D29" s="242"/>
      <c r="E29" s="343"/>
      <c r="F29" s="418"/>
      <c r="G29" s="248"/>
      <c r="H29" s="243"/>
      <c r="I29" s="4"/>
      <c r="J29" s="5"/>
      <c r="K29" s="4"/>
      <c r="L29" s="5"/>
      <c r="M29" s="4"/>
      <c r="N29" s="5"/>
    </row>
    <row r="30" spans="1:14" ht="13.5" thickBot="1">
      <c r="A30" s="342"/>
      <c r="B30" s="93" t="s">
        <v>111</v>
      </c>
      <c r="C30" s="244"/>
      <c r="D30" s="245"/>
      <c r="E30" s="344"/>
      <c r="F30" s="420"/>
      <c r="G30" s="247"/>
      <c r="H30" s="246"/>
      <c r="I30" s="4"/>
      <c r="J30" s="5"/>
      <c r="K30" s="4"/>
      <c r="L30" s="5"/>
      <c r="M30" s="4"/>
      <c r="N30" s="5"/>
    </row>
    <row r="31" spans="1:14" ht="12.75">
      <c r="A31" s="338" t="s">
        <v>25</v>
      </c>
      <c r="B31" s="92" t="s">
        <v>94</v>
      </c>
      <c r="C31" s="130"/>
      <c r="D31" s="242"/>
      <c r="E31" s="343"/>
      <c r="F31" s="418"/>
      <c r="G31" s="248"/>
      <c r="H31" s="243"/>
      <c r="I31" s="4"/>
      <c r="J31" s="5"/>
      <c r="K31" s="4"/>
      <c r="L31" s="5"/>
      <c r="M31" s="4"/>
      <c r="N31" s="5"/>
    </row>
    <row r="32" spans="1:14" ht="13.5" thickBot="1">
      <c r="A32" s="342"/>
      <c r="B32" s="93" t="s">
        <v>111</v>
      </c>
      <c r="C32" s="244"/>
      <c r="D32" s="245"/>
      <c r="E32" s="344"/>
      <c r="F32" s="420"/>
      <c r="G32" s="247"/>
      <c r="H32" s="246"/>
      <c r="I32" s="4"/>
      <c r="J32" s="5"/>
      <c r="K32" s="4"/>
      <c r="L32" s="5"/>
      <c r="M32" s="4"/>
      <c r="N32" s="5"/>
    </row>
    <row r="33" spans="1:14" ht="12.75">
      <c r="A33" s="338" t="s">
        <v>26</v>
      </c>
      <c r="B33" s="92" t="s">
        <v>94</v>
      </c>
      <c r="C33" s="130"/>
      <c r="D33" s="242"/>
      <c r="E33" s="343"/>
      <c r="F33" s="418"/>
      <c r="G33" s="248"/>
      <c r="H33" s="243"/>
      <c r="I33" s="14"/>
      <c r="J33" s="15"/>
      <c r="K33" s="14"/>
      <c r="L33" s="15"/>
      <c r="M33" s="14"/>
      <c r="N33" s="15"/>
    </row>
    <row r="34" spans="1:14" ht="13.5" thickBot="1">
      <c r="A34" s="339"/>
      <c r="B34" s="93" t="s">
        <v>111</v>
      </c>
      <c r="C34" s="249"/>
      <c r="D34" s="245"/>
      <c r="E34" s="417"/>
      <c r="F34" s="419"/>
      <c r="G34" s="247"/>
      <c r="H34" s="246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2" t="s">
        <v>32</v>
      </c>
      <c r="B36" s="322"/>
      <c r="C36" s="322"/>
      <c r="D36" s="32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2" t="s">
        <v>35</v>
      </c>
      <c r="C38" s="322"/>
      <c r="D38" s="322"/>
      <c r="E38" s="32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2" t="s">
        <v>34</v>
      </c>
      <c r="C39" s="322"/>
      <c r="D39" s="32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52"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11:A12"/>
    <mergeCell ref="A13:A14"/>
    <mergeCell ref="E11:E12"/>
    <mergeCell ref="F11:F12"/>
    <mergeCell ref="E13:E14"/>
    <mergeCell ref="F13:F14"/>
    <mergeCell ref="F15:F16"/>
    <mergeCell ref="A21:A22"/>
    <mergeCell ref="F23:F24"/>
    <mergeCell ref="A19:A20"/>
    <mergeCell ref="A15:A16"/>
    <mergeCell ref="E15:E16"/>
    <mergeCell ref="A29:A30"/>
    <mergeCell ref="E29:E30"/>
    <mergeCell ref="F25:F26"/>
    <mergeCell ref="E23:E24"/>
    <mergeCell ref="F29:F30"/>
    <mergeCell ref="A27:A28"/>
    <mergeCell ref="A33:A34"/>
    <mergeCell ref="E33:E34"/>
    <mergeCell ref="F33:F34"/>
    <mergeCell ref="A31:A32"/>
    <mergeCell ref="E31:E3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E14" sqref="E14:E16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29" t="s">
        <v>29</v>
      </c>
      <c r="J1" s="429"/>
      <c r="K1" s="429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29" t="s">
        <v>2</v>
      </c>
      <c r="J2" s="429"/>
      <c r="K2" s="429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9" t="s">
        <v>3</v>
      </c>
      <c r="J3" s="429"/>
      <c r="K3" s="429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65</v>
      </c>
      <c r="L5" s="45"/>
      <c r="M5" s="26"/>
      <c r="N5" s="30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9"/>
      <c r="B9" s="345" t="s">
        <v>8</v>
      </c>
      <c r="C9" s="319"/>
      <c r="D9" s="333" t="s">
        <v>9</v>
      </c>
      <c r="E9" s="311" t="s">
        <v>10</v>
      </c>
      <c r="F9" s="333" t="s">
        <v>9</v>
      </c>
      <c r="G9" s="293" t="s">
        <v>27</v>
      </c>
      <c r="H9" s="294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08"/>
      <c r="C10" s="340"/>
      <c r="D10" s="341"/>
      <c r="E10" s="312"/>
      <c r="F10" s="341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0" t="s">
        <v>16</v>
      </c>
      <c r="B11" s="92" t="s">
        <v>94</v>
      </c>
      <c r="C11" s="201">
        <v>2340</v>
      </c>
      <c r="D11" s="255">
        <f>10.681*1.075*1.2</f>
        <v>13.778489999999998</v>
      </c>
      <c r="E11" s="311">
        <v>400</v>
      </c>
      <c r="F11" s="333">
        <v>22.54</v>
      </c>
      <c r="G11" s="25">
        <v>38180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397"/>
      <c r="B12" s="95" t="s">
        <v>101</v>
      </c>
      <c r="C12" s="105">
        <v>0</v>
      </c>
      <c r="D12" s="256">
        <f>5.597*1.075*1.2</f>
        <v>7.220129999999999</v>
      </c>
      <c r="E12" s="412"/>
      <c r="F12" s="307"/>
      <c r="G12" s="415">
        <v>717.85</v>
      </c>
      <c r="H12" s="307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397"/>
      <c r="B13" s="95" t="s">
        <v>113</v>
      </c>
      <c r="C13" s="105">
        <v>17.25</v>
      </c>
      <c r="D13" s="145">
        <v>60.0031</v>
      </c>
      <c r="E13" s="412"/>
      <c r="F13" s="307"/>
      <c r="G13" s="416"/>
      <c r="H13" s="335"/>
      <c r="I13" s="7"/>
      <c r="J13" s="8"/>
      <c r="K13" s="7"/>
      <c r="L13" s="8"/>
      <c r="M13" s="7"/>
      <c r="N13" s="8"/>
    </row>
    <row r="14" spans="1:14" ht="15.75" customHeight="1">
      <c r="A14" s="396" t="s">
        <v>17</v>
      </c>
      <c r="B14" s="92" t="s">
        <v>94</v>
      </c>
      <c r="C14" s="202"/>
      <c r="D14" s="226"/>
      <c r="E14" s="411"/>
      <c r="F14" s="425"/>
      <c r="G14" s="25"/>
      <c r="H14" s="15"/>
      <c r="I14" s="14"/>
      <c r="J14" s="15"/>
      <c r="K14" s="14"/>
      <c r="L14" s="15"/>
      <c r="M14" s="14"/>
      <c r="N14" s="15"/>
    </row>
    <row r="15" spans="1:14" ht="15.75" customHeight="1">
      <c r="A15" s="397"/>
      <c r="B15" s="95" t="s">
        <v>101</v>
      </c>
      <c r="C15" s="105"/>
      <c r="D15" s="227"/>
      <c r="E15" s="412"/>
      <c r="F15" s="426"/>
      <c r="G15" s="415"/>
      <c r="H15" s="307"/>
      <c r="I15" s="7"/>
      <c r="J15" s="8"/>
      <c r="K15" s="7"/>
      <c r="L15" s="8"/>
      <c r="M15" s="7"/>
      <c r="N15" s="8"/>
    </row>
    <row r="16" spans="1:14" ht="15.75" customHeight="1" thickBot="1">
      <c r="A16" s="397"/>
      <c r="B16" s="95" t="s">
        <v>113</v>
      </c>
      <c r="C16" s="105"/>
      <c r="D16" s="229"/>
      <c r="E16" s="412"/>
      <c r="F16" s="426"/>
      <c r="G16" s="416"/>
      <c r="H16" s="335"/>
      <c r="I16" s="7"/>
      <c r="J16" s="8"/>
      <c r="K16" s="7"/>
      <c r="L16" s="8"/>
      <c r="M16" s="7"/>
      <c r="N16" s="8"/>
    </row>
    <row r="17" spans="1:14" ht="15.75" customHeight="1">
      <c r="A17" s="396" t="s">
        <v>18</v>
      </c>
      <c r="B17" s="92" t="s">
        <v>94</v>
      </c>
      <c r="C17" s="202"/>
      <c r="D17" s="226"/>
      <c r="E17" s="411"/>
      <c r="F17" s="425"/>
      <c r="G17" s="25"/>
      <c r="H17" s="15"/>
      <c r="I17" s="14"/>
      <c r="J17" s="15"/>
      <c r="K17" s="14"/>
      <c r="L17" s="15"/>
      <c r="M17" s="14"/>
      <c r="N17" s="15"/>
    </row>
    <row r="18" spans="1:14" ht="15.75" customHeight="1">
      <c r="A18" s="397"/>
      <c r="B18" s="95" t="s">
        <v>101</v>
      </c>
      <c r="C18" s="105"/>
      <c r="D18" s="227"/>
      <c r="E18" s="412"/>
      <c r="F18" s="426"/>
      <c r="G18" s="415"/>
      <c r="H18" s="307"/>
      <c r="I18" s="7"/>
      <c r="J18" s="8"/>
      <c r="K18" s="7"/>
      <c r="L18" s="8"/>
      <c r="M18" s="7"/>
      <c r="N18" s="8"/>
    </row>
    <row r="19" spans="1:14" ht="15.75" customHeight="1" thickBot="1">
      <c r="A19" s="397"/>
      <c r="B19" s="95" t="s">
        <v>113</v>
      </c>
      <c r="C19" s="105"/>
      <c r="D19" s="229"/>
      <c r="E19" s="412"/>
      <c r="F19" s="426"/>
      <c r="G19" s="416"/>
      <c r="H19" s="335"/>
      <c r="I19" s="7"/>
      <c r="J19" s="8"/>
      <c r="K19" s="7"/>
      <c r="L19" s="8"/>
      <c r="M19" s="7"/>
      <c r="N19" s="8"/>
    </row>
    <row r="20" spans="1:14" ht="15" customHeight="1">
      <c r="A20" s="396" t="s">
        <v>19</v>
      </c>
      <c r="B20" s="92" t="s">
        <v>94</v>
      </c>
      <c r="C20" s="202"/>
      <c r="D20" s="226"/>
      <c r="E20" s="411"/>
      <c r="F20" s="425"/>
      <c r="G20" s="25"/>
      <c r="H20" s="15"/>
      <c r="I20" s="14"/>
      <c r="J20" s="15"/>
      <c r="K20" s="14"/>
      <c r="L20" s="15"/>
      <c r="M20" s="14"/>
      <c r="N20" s="15"/>
    </row>
    <row r="21" spans="1:14" ht="15" customHeight="1">
      <c r="A21" s="397"/>
      <c r="B21" s="95" t="s">
        <v>101</v>
      </c>
      <c r="C21" s="105"/>
      <c r="D21" s="227"/>
      <c r="E21" s="412"/>
      <c r="F21" s="426"/>
      <c r="G21" s="415"/>
      <c r="H21" s="307"/>
      <c r="I21" s="7"/>
      <c r="J21" s="8"/>
      <c r="K21" s="7"/>
      <c r="L21" s="8"/>
      <c r="M21" s="7"/>
      <c r="N21" s="8"/>
    </row>
    <row r="22" spans="1:14" ht="15" customHeight="1" thickBot="1">
      <c r="A22" s="397"/>
      <c r="B22" s="95" t="s">
        <v>113</v>
      </c>
      <c r="C22" s="105"/>
      <c r="D22" s="229"/>
      <c r="E22" s="412"/>
      <c r="F22" s="426"/>
      <c r="G22" s="416"/>
      <c r="H22" s="335"/>
      <c r="I22" s="7"/>
      <c r="J22" s="8"/>
      <c r="K22" s="7"/>
      <c r="L22" s="8"/>
      <c r="M22" s="7"/>
      <c r="N22" s="8"/>
    </row>
    <row r="23" spans="1:14" ht="12.75">
      <c r="A23" s="396" t="s">
        <v>20</v>
      </c>
      <c r="B23" s="92" t="s">
        <v>94</v>
      </c>
      <c r="C23" s="202"/>
      <c r="D23" s="226"/>
      <c r="E23" s="411"/>
      <c r="F23" s="425"/>
      <c r="G23" s="25"/>
      <c r="H23" s="15"/>
      <c r="I23" s="14"/>
      <c r="J23" s="15"/>
      <c r="K23" s="14"/>
      <c r="L23" s="15"/>
      <c r="M23" s="14"/>
      <c r="N23" s="15"/>
    </row>
    <row r="24" spans="1:14" ht="12.75">
      <c r="A24" s="397"/>
      <c r="B24" s="95" t="s">
        <v>101</v>
      </c>
      <c r="C24" s="105"/>
      <c r="D24" s="227"/>
      <c r="E24" s="412"/>
      <c r="F24" s="426"/>
      <c r="G24" s="415"/>
      <c r="H24" s="307"/>
      <c r="I24" s="7"/>
      <c r="J24" s="8"/>
      <c r="K24" s="7"/>
      <c r="L24" s="8"/>
      <c r="M24" s="7"/>
      <c r="N24" s="8"/>
    </row>
    <row r="25" spans="1:14" ht="13.5" thickBot="1">
      <c r="A25" s="397"/>
      <c r="B25" s="95" t="s">
        <v>113</v>
      </c>
      <c r="C25" s="105"/>
      <c r="D25" s="229"/>
      <c r="E25" s="412"/>
      <c r="F25" s="426"/>
      <c r="G25" s="416"/>
      <c r="H25" s="335"/>
      <c r="I25" s="7"/>
      <c r="J25" s="8"/>
      <c r="K25" s="7"/>
      <c r="L25" s="8"/>
      <c r="M25" s="7"/>
      <c r="N25" s="8"/>
    </row>
    <row r="26" spans="1:14" ht="12.75">
      <c r="A26" s="396" t="s">
        <v>68</v>
      </c>
      <c r="B26" s="92" t="s">
        <v>94</v>
      </c>
      <c r="C26" s="104"/>
      <c r="D26" s="226"/>
      <c r="E26" s="411"/>
      <c r="F26" s="425"/>
      <c r="G26" s="25"/>
      <c r="H26" s="15"/>
      <c r="I26" s="14"/>
      <c r="J26" s="15"/>
      <c r="K26" s="14"/>
      <c r="L26" s="15"/>
      <c r="M26" s="14"/>
      <c r="N26" s="15"/>
    </row>
    <row r="27" spans="1:14" ht="12.75">
      <c r="A27" s="397"/>
      <c r="B27" s="95" t="s">
        <v>101</v>
      </c>
      <c r="C27" s="105"/>
      <c r="D27" s="227"/>
      <c r="E27" s="412"/>
      <c r="F27" s="426"/>
      <c r="G27" s="415"/>
      <c r="H27" s="307"/>
      <c r="I27" s="7"/>
      <c r="J27" s="8"/>
      <c r="K27" s="7"/>
      <c r="L27" s="8"/>
      <c r="M27" s="7"/>
      <c r="N27" s="8"/>
    </row>
    <row r="28" spans="1:14" ht="13.5" thickBot="1">
      <c r="A28" s="397"/>
      <c r="B28" s="95" t="s">
        <v>113</v>
      </c>
      <c r="C28" s="105"/>
      <c r="D28" s="229"/>
      <c r="E28" s="412"/>
      <c r="F28" s="426"/>
      <c r="G28" s="416"/>
      <c r="H28" s="335"/>
      <c r="I28" s="7"/>
      <c r="J28" s="8"/>
      <c r="K28" s="7"/>
      <c r="L28" s="8"/>
      <c r="M28" s="7"/>
      <c r="N28" s="8"/>
    </row>
    <row r="29" spans="1:14" ht="12.75">
      <c r="A29" s="396" t="s">
        <v>69</v>
      </c>
      <c r="B29" s="92" t="s">
        <v>94</v>
      </c>
      <c r="C29" s="104"/>
      <c r="D29" s="226"/>
      <c r="E29" s="411"/>
      <c r="F29" s="334"/>
      <c r="G29" s="25"/>
      <c r="H29" s="15"/>
      <c r="I29" s="14"/>
      <c r="J29" s="15"/>
      <c r="K29" s="14"/>
      <c r="L29" s="15"/>
      <c r="M29" s="14"/>
      <c r="N29" s="15"/>
    </row>
    <row r="30" spans="1:14" ht="12.75">
      <c r="A30" s="397"/>
      <c r="B30" s="95" t="s">
        <v>101</v>
      </c>
      <c r="C30" s="105"/>
      <c r="D30" s="227"/>
      <c r="E30" s="412"/>
      <c r="F30" s="307"/>
      <c r="G30" s="415"/>
      <c r="H30" s="307"/>
      <c r="I30" s="7"/>
      <c r="J30" s="8"/>
      <c r="K30" s="7"/>
      <c r="L30" s="8"/>
      <c r="M30" s="7"/>
      <c r="N30" s="8"/>
    </row>
    <row r="31" spans="1:14" ht="13.5" thickBot="1">
      <c r="A31" s="397"/>
      <c r="B31" s="95" t="s">
        <v>113</v>
      </c>
      <c r="C31" s="105"/>
      <c r="D31" s="229"/>
      <c r="E31" s="412"/>
      <c r="F31" s="307"/>
      <c r="G31" s="416"/>
      <c r="H31" s="335"/>
      <c r="I31" s="7"/>
      <c r="J31" s="8"/>
      <c r="K31" s="7"/>
      <c r="L31" s="8"/>
      <c r="M31" s="7"/>
      <c r="N31" s="8"/>
    </row>
    <row r="32" spans="1:14" ht="12.75">
      <c r="A32" s="396" t="s">
        <v>22</v>
      </c>
      <c r="B32" s="97" t="s">
        <v>94</v>
      </c>
      <c r="C32" s="104"/>
      <c r="D32" s="226"/>
      <c r="E32" s="411"/>
      <c r="F32" s="334"/>
      <c r="G32" s="25"/>
      <c r="H32" s="15"/>
      <c r="I32" s="21"/>
      <c r="J32" s="22"/>
      <c r="K32" s="21"/>
      <c r="L32" s="22"/>
      <c r="M32" s="21"/>
      <c r="N32" s="22"/>
    </row>
    <row r="33" spans="1:14" ht="12.75">
      <c r="A33" s="397"/>
      <c r="B33" s="93" t="s">
        <v>95</v>
      </c>
      <c r="C33" s="105"/>
      <c r="D33" s="227"/>
      <c r="E33" s="412"/>
      <c r="F33" s="307"/>
      <c r="G33" s="415"/>
      <c r="H33" s="307"/>
      <c r="I33" s="21"/>
      <c r="J33" s="22"/>
      <c r="K33" s="21"/>
      <c r="L33" s="22"/>
      <c r="M33" s="21"/>
      <c r="N33" s="22"/>
    </row>
    <row r="34" spans="1:14" ht="13.5" thickBot="1">
      <c r="A34" s="397"/>
      <c r="B34" s="97" t="s">
        <v>113</v>
      </c>
      <c r="C34" s="105"/>
      <c r="D34" s="229"/>
      <c r="E34" s="412"/>
      <c r="F34" s="307"/>
      <c r="G34" s="416"/>
      <c r="H34" s="335"/>
      <c r="I34" s="21"/>
      <c r="J34" s="22"/>
      <c r="K34" s="21"/>
      <c r="L34" s="22"/>
      <c r="M34" s="21"/>
      <c r="N34" s="22"/>
    </row>
    <row r="35" spans="1:14" ht="12.75">
      <c r="A35" s="396" t="s">
        <v>23</v>
      </c>
      <c r="B35" s="97" t="s">
        <v>94</v>
      </c>
      <c r="C35" s="104"/>
      <c r="D35" s="220"/>
      <c r="E35" s="431"/>
      <c r="F35" s="334"/>
      <c r="G35" s="25"/>
      <c r="H35" s="15"/>
      <c r="I35" s="4"/>
      <c r="J35" s="5"/>
      <c r="K35" s="4"/>
      <c r="L35" s="5"/>
      <c r="M35" s="4"/>
      <c r="N35" s="5"/>
    </row>
    <row r="36" spans="1:14" ht="15" customHeight="1">
      <c r="A36" s="397"/>
      <c r="B36" s="93" t="s">
        <v>95</v>
      </c>
      <c r="C36" s="105"/>
      <c r="D36" s="219"/>
      <c r="E36" s="432"/>
      <c r="F36" s="307"/>
      <c r="G36" s="415"/>
      <c r="H36" s="307"/>
      <c r="I36" s="4"/>
      <c r="J36" s="5"/>
      <c r="K36" s="4"/>
      <c r="L36" s="5"/>
      <c r="M36" s="4"/>
      <c r="N36" s="5"/>
    </row>
    <row r="37" spans="1:14" ht="15" customHeight="1">
      <c r="A37" s="397"/>
      <c r="B37" s="97" t="s">
        <v>94</v>
      </c>
      <c r="C37" s="105"/>
      <c r="D37" s="8"/>
      <c r="E37" s="432"/>
      <c r="F37" s="307"/>
      <c r="G37" s="416"/>
      <c r="H37" s="335"/>
      <c r="I37" s="4"/>
      <c r="J37" s="5"/>
      <c r="K37" s="4"/>
      <c r="L37" s="5"/>
      <c r="M37" s="4"/>
      <c r="N37" s="5"/>
    </row>
    <row r="38" spans="1:14" ht="12.75">
      <c r="A38" s="396" t="s">
        <v>24</v>
      </c>
      <c r="B38" s="97" t="s">
        <v>94</v>
      </c>
      <c r="C38" s="104"/>
      <c r="D38" s="220"/>
      <c r="E38" s="411"/>
      <c r="F38" s="334"/>
      <c r="G38" s="25"/>
      <c r="H38" s="15"/>
      <c r="I38" s="4"/>
      <c r="J38" s="5"/>
      <c r="K38" s="4"/>
      <c r="L38" s="5"/>
      <c r="M38" s="4"/>
      <c r="N38" s="5"/>
    </row>
    <row r="39" spans="1:14" ht="15" customHeight="1" thickBot="1">
      <c r="A39" s="397"/>
      <c r="B39" s="99" t="s">
        <v>95</v>
      </c>
      <c r="C39" s="105"/>
      <c r="D39" s="219"/>
      <c r="E39" s="412"/>
      <c r="F39" s="307"/>
      <c r="G39" s="415"/>
      <c r="H39" s="307"/>
      <c r="I39" s="4"/>
      <c r="J39" s="5"/>
      <c r="K39" s="4"/>
      <c r="L39" s="5"/>
      <c r="M39" s="4"/>
      <c r="N39" s="5"/>
    </row>
    <row r="40" spans="1:14" ht="15" customHeight="1">
      <c r="A40" s="397"/>
      <c r="B40" s="97" t="s">
        <v>94</v>
      </c>
      <c r="C40" s="105"/>
      <c r="D40" s="8"/>
      <c r="E40" s="412"/>
      <c r="F40" s="307"/>
      <c r="G40" s="416"/>
      <c r="H40" s="335"/>
      <c r="I40" s="4"/>
      <c r="J40" s="5"/>
      <c r="K40" s="4"/>
      <c r="L40" s="5"/>
      <c r="M40" s="4"/>
      <c r="N40" s="5"/>
    </row>
    <row r="41" spans="1:14" ht="12.75">
      <c r="A41" s="396" t="s">
        <v>25</v>
      </c>
      <c r="B41" s="97" t="s">
        <v>94</v>
      </c>
      <c r="C41" s="104"/>
      <c r="D41" s="220"/>
      <c r="E41" s="411"/>
      <c r="F41" s="334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397"/>
      <c r="B42" s="99" t="s">
        <v>95</v>
      </c>
      <c r="C42" s="105"/>
      <c r="D42" s="219"/>
      <c r="E42" s="412"/>
      <c r="F42" s="307"/>
      <c r="G42" s="415"/>
      <c r="H42" s="307"/>
      <c r="I42" s="4"/>
      <c r="J42" s="5"/>
      <c r="K42" s="4"/>
      <c r="L42" s="5"/>
      <c r="M42" s="4"/>
      <c r="N42" s="5"/>
    </row>
    <row r="43" spans="1:14" ht="15" customHeight="1" thickBot="1">
      <c r="A43" s="397"/>
      <c r="B43" s="97" t="s">
        <v>94</v>
      </c>
      <c r="C43" s="105"/>
      <c r="D43" s="8"/>
      <c r="E43" s="412"/>
      <c r="F43" s="307"/>
      <c r="G43" s="416"/>
      <c r="H43" s="335"/>
      <c r="I43" s="14"/>
      <c r="J43" s="15"/>
      <c r="K43" s="14"/>
      <c r="L43" s="15"/>
      <c r="M43" s="14"/>
      <c r="N43" s="15"/>
    </row>
    <row r="44" spans="1:14" ht="12.75">
      <c r="A44" s="400" t="s">
        <v>26</v>
      </c>
      <c r="B44" s="190" t="s">
        <v>94</v>
      </c>
      <c r="C44" s="77"/>
      <c r="D44" s="255"/>
      <c r="E44" s="433"/>
      <c r="F44" s="427"/>
      <c r="G44" s="25"/>
      <c r="H44" s="15"/>
      <c r="I44" s="174"/>
      <c r="J44" s="175"/>
      <c r="K44" s="174"/>
      <c r="L44" s="175"/>
      <c r="M44" s="174"/>
      <c r="N44" s="175"/>
    </row>
    <row r="45" spans="1:14" ht="15" customHeight="1" thickBot="1">
      <c r="A45" s="401"/>
      <c r="B45" s="192" t="s">
        <v>95</v>
      </c>
      <c r="C45" s="78"/>
      <c r="D45" s="256"/>
      <c r="E45" s="321"/>
      <c r="F45" s="307"/>
      <c r="G45" s="415"/>
      <c r="H45" s="307"/>
      <c r="I45" s="197"/>
      <c r="J45" s="114"/>
      <c r="K45" s="197"/>
      <c r="L45" s="114"/>
      <c r="M45" s="197"/>
      <c r="N45" s="114"/>
    </row>
    <row r="46" spans="1:14" ht="15" customHeight="1" thickBot="1">
      <c r="A46" s="402"/>
      <c r="B46" s="193" t="s">
        <v>94</v>
      </c>
      <c r="C46" s="145"/>
      <c r="D46" s="145"/>
      <c r="E46" s="434"/>
      <c r="F46" s="428"/>
      <c r="G46" s="416"/>
      <c r="H46" s="335"/>
      <c r="I46" s="198"/>
      <c r="J46" s="115"/>
      <c r="K46" s="198"/>
      <c r="L46" s="115"/>
      <c r="M46" s="198"/>
      <c r="N46" s="1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2" t="s">
        <v>32</v>
      </c>
      <c r="B48" s="322"/>
      <c r="C48" s="322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H30:H31"/>
    <mergeCell ref="A44:A46"/>
    <mergeCell ref="G45:G46"/>
    <mergeCell ref="H45:H46"/>
    <mergeCell ref="A38:A40"/>
    <mergeCell ref="E38:E40"/>
    <mergeCell ref="F38:F40"/>
    <mergeCell ref="G39:G40"/>
    <mergeCell ref="G42:G43"/>
    <mergeCell ref="H42:H43"/>
    <mergeCell ref="H39:H40"/>
    <mergeCell ref="A35:A37"/>
    <mergeCell ref="H24:H25"/>
    <mergeCell ref="A32:A34"/>
    <mergeCell ref="H33:H34"/>
    <mergeCell ref="A23:A25"/>
    <mergeCell ref="H36:H37"/>
    <mergeCell ref="E23:E25"/>
    <mergeCell ref="F23:F25"/>
    <mergeCell ref="A26:A28"/>
    <mergeCell ref="B51:D51"/>
    <mergeCell ref="A48:D48"/>
    <mergeCell ref="E35:E37"/>
    <mergeCell ref="A41:A43"/>
    <mergeCell ref="E41:E43"/>
    <mergeCell ref="E44:E46"/>
    <mergeCell ref="A14:A16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E9:E10"/>
    <mergeCell ref="F9:F10"/>
    <mergeCell ref="G9:H9"/>
    <mergeCell ref="B9:C10"/>
    <mergeCell ref="F11:F13"/>
    <mergeCell ref="G12:G13"/>
    <mergeCell ref="H12:H13"/>
    <mergeCell ref="A11:A13"/>
    <mergeCell ref="I1:K1"/>
    <mergeCell ref="I2:K2"/>
    <mergeCell ref="I3:K3"/>
    <mergeCell ref="K9:L9"/>
    <mergeCell ref="A6:N7"/>
    <mergeCell ref="A8:A10"/>
    <mergeCell ref="B8:D8"/>
    <mergeCell ref="E8:F8"/>
    <mergeCell ref="M9:N9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5:H16"/>
    <mergeCell ref="E11:E13"/>
    <mergeCell ref="E32:E34"/>
    <mergeCell ref="F44:F46"/>
    <mergeCell ref="G24:G25"/>
    <mergeCell ref="G33:G34"/>
    <mergeCell ref="G36:G37"/>
    <mergeCell ref="F32:F34"/>
    <mergeCell ref="F35:F37"/>
    <mergeCell ref="G30:G31"/>
    <mergeCell ref="G27:G28"/>
    <mergeCell ref="F41:F43"/>
    <mergeCell ref="H27:H28"/>
    <mergeCell ref="F26:F28"/>
    <mergeCell ref="H18:H19"/>
    <mergeCell ref="G21:G22"/>
    <mergeCell ref="H21:H22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E13" sqref="E13:E14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29" t="s">
        <v>29</v>
      </c>
      <c r="J1" s="429"/>
      <c r="K1" s="429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93</v>
      </c>
      <c r="C2" s="29"/>
      <c r="D2" s="28"/>
      <c r="E2" s="28"/>
      <c r="F2" s="28"/>
      <c r="G2" s="28"/>
      <c r="H2" s="28"/>
      <c r="I2" s="429" t="s">
        <v>2</v>
      </c>
      <c r="J2" s="429"/>
      <c r="K2" s="429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29" t="s">
        <v>3</v>
      </c>
      <c r="J3" s="429"/>
      <c r="K3" s="429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108</v>
      </c>
      <c r="J4" s="27"/>
      <c r="K4" s="27"/>
      <c r="L4" s="43" t="s">
        <v>109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9"/>
      <c r="B9" s="345" t="s">
        <v>8</v>
      </c>
      <c r="C9" s="319"/>
      <c r="D9" s="333" t="s">
        <v>9</v>
      </c>
      <c r="E9" s="311" t="s">
        <v>10</v>
      </c>
      <c r="F9" s="333" t="s">
        <v>9</v>
      </c>
      <c r="G9" s="435" t="s">
        <v>27</v>
      </c>
      <c r="H9" s="436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08"/>
      <c r="C10" s="340"/>
      <c r="D10" s="341"/>
      <c r="E10" s="312"/>
      <c r="F10" s="341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0" t="s">
        <v>16</v>
      </c>
      <c r="B11" s="92" t="s">
        <v>94</v>
      </c>
      <c r="C11" s="201">
        <v>3150</v>
      </c>
      <c r="D11" s="242">
        <v>12.317</v>
      </c>
      <c r="E11" s="311">
        <v>250</v>
      </c>
      <c r="F11" s="333">
        <v>22.54</v>
      </c>
      <c r="G11" s="25">
        <v>23742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10"/>
      <c r="B12" s="93" t="s">
        <v>111</v>
      </c>
      <c r="C12" s="199">
        <v>17.25</v>
      </c>
      <c r="D12" s="245">
        <f>46.514*1.075*1.2</f>
        <v>60.00306</v>
      </c>
      <c r="E12" s="407"/>
      <c r="F12" s="335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396" t="s">
        <v>17</v>
      </c>
      <c r="B13" s="95" t="s">
        <v>94</v>
      </c>
      <c r="C13" s="106"/>
      <c r="D13" s="242"/>
      <c r="E13" s="411"/>
      <c r="F13" s="334"/>
      <c r="G13" s="25"/>
      <c r="H13" s="15"/>
      <c r="I13" s="7"/>
      <c r="J13" s="8"/>
      <c r="K13" s="7"/>
      <c r="L13" s="8"/>
      <c r="M13" s="7"/>
      <c r="N13" s="8"/>
    </row>
    <row r="14" spans="1:14" ht="15" customHeight="1">
      <c r="A14" s="410"/>
      <c r="B14" s="93" t="s">
        <v>111</v>
      </c>
      <c r="C14" s="200"/>
      <c r="D14" s="245"/>
      <c r="E14" s="407"/>
      <c r="F14" s="335"/>
      <c r="G14" s="12"/>
      <c r="H14" s="22"/>
      <c r="I14" s="7"/>
      <c r="J14" s="8"/>
      <c r="K14" s="7"/>
      <c r="L14" s="8"/>
      <c r="M14" s="7"/>
      <c r="N14" s="8"/>
    </row>
    <row r="15" spans="1:14" ht="15" customHeight="1">
      <c r="A15" s="396" t="s">
        <v>18</v>
      </c>
      <c r="B15" s="97" t="s">
        <v>94</v>
      </c>
      <c r="C15" s="202"/>
      <c r="D15" s="242"/>
      <c r="E15" s="411"/>
      <c r="F15" s="334"/>
      <c r="G15" s="25"/>
      <c r="H15" s="15"/>
      <c r="I15" s="14"/>
      <c r="J15" s="15"/>
      <c r="K15" s="14"/>
      <c r="L15" s="15"/>
      <c r="M15" s="14"/>
      <c r="N15" s="15"/>
    </row>
    <row r="16" spans="1:14" ht="15" customHeight="1">
      <c r="A16" s="410"/>
      <c r="B16" s="93" t="s">
        <v>111</v>
      </c>
      <c r="C16" s="199"/>
      <c r="D16" s="245"/>
      <c r="E16" s="407"/>
      <c r="F16" s="335"/>
      <c r="G16" s="12"/>
      <c r="H16" s="22"/>
      <c r="I16" s="21"/>
      <c r="J16" s="22"/>
      <c r="K16" s="21"/>
      <c r="L16" s="22"/>
      <c r="M16" s="21"/>
      <c r="N16" s="22"/>
    </row>
    <row r="17" spans="1:14" ht="15" customHeight="1">
      <c r="A17" s="396" t="s">
        <v>19</v>
      </c>
      <c r="B17" s="97" t="s">
        <v>94</v>
      </c>
      <c r="C17" s="202"/>
      <c r="D17" s="242"/>
      <c r="E17" s="411"/>
      <c r="F17" s="334"/>
      <c r="G17" s="25"/>
      <c r="H17" s="15"/>
      <c r="I17" s="14"/>
      <c r="J17" s="15"/>
      <c r="K17" s="14"/>
      <c r="L17" s="15"/>
      <c r="M17" s="14"/>
      <c r="N17" s="15"/>
    </row>
    <row r="18" spans="1:14" ht="12.75">
      <c r="A18" s="410"/>
      <c r="B18" s="93" t="s">
        <v>111</v>
      </c>
      <c r="C18" s="103"/>
      <c r="D18" s="245"/>
      <c r="E18" s="407"/>
      <c r="F18" s="335"/>
      <c r="G18" s="12"/>
      <c r="H18" s="22"/>
      <c r="I18" s="21"/>
      <c r="J18" s="22"/>
      <c r="K18" s="21"/>
      <c r="L18" s="22"/>
      <c r="M18" s="21"/>
      <c r="N18" s="22"/>
    </row>
    <row r="19" spans="1:14" ht="12.75">
      <c r="A19" s="396" t="s">
        <v>20</v>
      </c>
      <c r="B19" s="97" t="s">
        <v>94</v>
      </c>
      <c r="C19" s="202"/>
      <c r="D19" s="242"/>
      <c r="E19" s="411"/>
      <c r="F19" s="334"/>
      <c r="G19" s="25"/>
      <c r="H19" s="15"/>
      <c r="I19" s="14"/>
      <c r="J19" s="15"/>
      <c r="K19" s="14"/>
      <c r="L19" s="15"/>
      <c r="M19" s="14"/>
      <c r="N19" s="15"/>
    </row>
    <row r="20" spans="1:14" ht="12.75">
      <c r="A20" s="410"/>
      <c r="B20" s="93" t="s">
        <v>111</v>
      </c>
      <c r="C20" s="103"/>
      <c r="D20" s="245"/>
      <c r="E20" s="407"/>
      <c r="F20" s="335"/>
      <c r="G20" s="12"/>
      <c r="H20" s="22"/>
      <c r="I20" s="21"/>
      <c r="J20" s="22"/>
      <c r="K20" s="21"/>
      <c r="L20" s="22"/>
      <c r="M20" s="21"/>
      <c r="N20" s="22"/>
    </row>
    <row r="21" spans="1:14" ht="12.75">
      <c r="A21" s="396" t="s">
        <v>68</v>
      </c>
      <c r="B21" s="97" t="s">
        <v>94</v>
      </c>
      <c r="C21" s="104"/>
      <c r="D21" s="242"/>
      <c r="E21" s="411"/>
      <c r="F21" s="334"/>
      <c r="G21" s="25"/>
      <c r="H21" s="15"/>
      <c r="I21" s="14"/>
      <c r="J21" s="15"/>
      <c r="K21" s="14"/>
      <c r="L21" s="15"/>
      <c r="M21" s="14"/>
      <c r="N21" s="15"/>
    </row>
    <row r="22" spans="1:14" ht="12.75">
      <c r="A22" s="410"/>
      <c r="B22" s="93" t="s">
        <v>111</v>
      </c>
      <c r="C22" s="103"/>
      <c r="D22" s="245"/>
      <c r="E22" s="407"/>
      <c r="F22" s="335"/>
      <c r="G22" s="12"/>
      <c r="H22" s="22"/>
      <c r="I22" s="21"/>
      <c r="J22" s="22"/>
      <c r="K22" s="21"/>
      <c r="L22" s="22"/>
      <c r="M22" s="21"/>
      <c r="N22" s="22"/>
    </row>
    <row r="23" spans="1:14" ht="12.75">
      <c r="A23" s="396" t="s">
        <v>69</v>
      </c>
      <c r="B23" s="97" t="s">
        <v>94</v>
      </c>
      <c r="C23" s="104"/>
      <c r="D23" s="242"/>
      <c r="E23" s="411"/>
      <c r="F23" s="334"/>
      <c r="G23" s="25"/>
      <c r="H23" s="15"/>
      <c r="I23" s="14"/>
      <c r="J23" s="15"/>
      <c r="K23" s="14"/>
      <c r="L23" s="15"/>
      <c r="M23" s="14"/>
      <c r="N23" s="15"/>
    </row>
    <row r="24" spans="1:14" ht="12.75">
      <c r="A24" s="410"/>
      <c r="B24" s="93" t="s">
        <v>95</v>
      </c>
      <c r="C24" s="103"/>
      <c r="D24" s="245"/>
      <c r="E24" s="407"/>
      <c r="F24" s="335"/>
      <c r="G24" s="12"/>
      <c r="H24" s="22"/>
      <c r="I24" s="21"/>
      <c r="J24" s="22"/>
      <c r="K24" s="21"/>
      <c r="L24" s="22"/>
      <c r="M24" s="21"/>
      <c r="N24" s="22"/>
    </row>
    <row r="25" spans="1:14" ht="12.75">
      <c r="A25" s="396" t="s">
        <v>22</v>
      </c>
      <c r="B25" s="97" t="s">
        <v>94</v>
      </c>
      <c r="C25" s="104"/>
      <c r="D25" s="242"/>
      <c r="E25" s="411"/>
      <c r="F25" s="334"/>
      <c r="G25" s="25"/>
      <c r="H25" s="15"/>
      <c r="I25" s="21"/>
      <c r="J25" s="22"/>
      <c r="K25" s="21"/>
      <c r="L25" s="22"/>
      <c r="M25" s="21"/>
      <c r="N25" s="22"/>
    </row>
    <row r="26" spans="1:14" ht="12.75">
      <c r="A26" s="410"/>
      <c r="B26" s="93" t="s">
        <v>95</v>
      </c>
      <c r="C26" s="103"/>
      <c r="D26" s="245"/>
      <c r="E26" s="407"/>
      <c r="F26" s="335"/>
      <c r="G26" s="12"/>
      <c r="H26" s="22"/>
      <c r="I26" s="4"/>
      <c r="J26" s="5"/>
      <c r="K26" s="4"/>
      <c r="L26" s="5"/>
      <c r="M26" s="4"/>
      <c r="N26" s="5"/>
    </row>
    <row r="27" spans="1:14" ht="12.75">
      <c r="A27" s="396" t="s">
        <v>23</v>
      </c>
      <c r="B27" s="97" t="s">
        <v>94</v>
      </c>
      <c r="C27" s="104"/>
      <c r="D27" s="220"/>
      <c r="E27" s="411"/>
      <c r="F27" s="334"/>
      <c r="G27" s="25"/>
      <c r="H27" s="15"/>
      <c r="I27" s="4"/>
      <c r="J27" s="5"/>
      <c r="K27" s="4"/>
      <c r="L27" s="5"/>
      <c r="M27" s="4"/>
      <c r="N27" s="5"/>
    </row>
    <row r="28" spans="1:14" ht="12.75">
      <c r="A28" s="410"/>
      <c r="B28" s="93" t="s">
        <v>95</v>
      </c>
      <c r="C28" s="103"/>
      <c r="D28" s="22"/>
      <c r="E28" s="407"/>
      <c r="F28" s="335"/>
      <c r="G28" s="12"/>
      <c r="H28" s="22"/>
      <c r="I28" s="4"/>
      <c r="J28" s="5"/>
      <c r="K28" s="4"/>
      <c r="L28" s="5"/>
      <c r="M28" s="4"/>
      <c r="N28" s="5"/>
    </row>
    <row r="29" spans="1:14" ht="12.75">
      <c r="A29" s="396" t="s">
        <v>24</v>
      </c>
      <c r="B29" s="97" t="s">
        <v>94</v>
      </c>
      <c r="C29" s="104"/>
      <c r="D29" s="220"/>
      <c r="E29" s="411"/>
      <c r="F29" s="334"/>
      <c r="G29" s="25"/>
      <c r="H29" s="15"/>
      <c r="I29" s="4"/>
      <c r="J29" s="5"/>
      <c r="K29" s="4"/>
      <c r="L29" s="5"/>
      <c r="M29" s="4"/>
      <c r="N29" s="5"/>
    </row>
    <row r="30" spans="1:14" ht="12.75">
      <c r="A30" s="410"/>
      <c r="B30" s="93" t="s">
        <v>95</v>
      </c>
      <c r="C30" s="103"/>
      <c r="D30" s="22"/>
      <c r="E30" s="407"/>
      <c r="F30" s="335"/>
      <c r="G30" s="12"/>
      <c r="H30" s="22"/>
      <c r="I30" s="4"/>
      <c r="J30" s="5"/>
      <c r="K30" s="4"/>
      <c r="L30" s="5"/>
      <c r="M30" s="4"/>
      <c r="N30" s="5"/>
    </row>
    <row r="31" spans="1:14" ht="12.75">
      <c r="A31" s="396" t="s">
        <v>25</v>
      </c>
      <c r="B31" s="97" t="s">
        <v>94</v>
      </c>
      <c r="C31" s="104"/>
      <c r="D31" s="220"/>
      <c r="E31" s="411"/>
      <c r="F31" s="334"/>
      <c r="G31" s="25"/>
      <c r="H31" s="15"/>
      <c r="I31" s="4"/>
      <c r="J31" s="5"/>
      <c r="K31" s="4"/>
      <c r="L31" s="5"/>
      <c r="M31" s="4"/>
      <c r="N31" s="5"/>
    </row>
    <row r="32" spans="1:14" ht="12.75">
      <c r="A32" s="410"/>
      <c r="B32" s="93" t="s">
        <v>95</v>
      </c>
      <c r="C32" s="103"/>
      <c r="D32" s="22"/>
      <c r="E32" s="407"/>
      <c r="F32" s="335"/>
      <c r="G32" s="12"/>
      <c r="H32" s="22"/>
      <c r="I32" s="4"/>
      <c r="J32" s="5"/>
      <c r="K32" s="4"/>
      <c r="L32" s="5"/>
      <c r="M32" s="4"/>
      <c r="N32" s="5"/>
    </row>
    <row r="33" spans="1:14" ht="12.75">
      <c r="A33" s="396" t="s">
        <v>26</v>
      </c>
      <c r="B33" s="97" t="s">
        <v>94</v>
      </c>
      <c r="C33" s="104"/>
      <c r="D33" s="220"/>
      <c r="E33" s="411"/>
      <c r="F33" s="334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37"/>
      <c r="B34" s="99" t="s">
        <v>95</v>
      </c>
      <c r="C34" s="103"/>
      <c r="D34" s="22"/>
      <c r="E34" s="312"/>
      <c r="F34" s="341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22"/>
      <c r="B36" s="322"/>
      <c r="C36" s="322"/>
      <c r="D36" s="32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2"/>
      <c r="C38" s="322"/>
      <c r="D38" s="322"/>
      <c r="E38" s="32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2"/>
      <c r="C39" s="322"/>
      <c r="D39" s="32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5">
    <mergeCell ref="F33:F34"/>
    <mergeCell ref="F29:F30"/>
    <mergeCell ref="A31:A32"/>
    <mergeCell ref="E31:E32"/>
    <mergeCell ref="F31:F32"/>
    <mergeCell ref="F27:F28"/>
    <mergeCell ref="A25:A26"/>
    <mergeCell ref="E25:E26"/>
    <mergeCell ref="F25:F26"/>
    <mergeCell ref="B38:E38"/>
    <mergeCell ref="B39:D39"/>
    <mergeCell ref="E33:E34"/>
    <mergeCell ref="A27:A28"/>
    <mergeCell ref="E27:E28"/>
    <mergeCell ref="A33:A34"/>
    <mergeCell ref="A29:A30"/>
    <mergeCell ref="E29:E30"/>
    <mergeCell ref="A36:D36"/>
    <mergeCell ref="E17:E18"/>
    <mergeCell ref="F17:F18"/>
    <mergeCell ref="A23:A24"/>
    <mergeCell ref="E23:E24"/>
    <mergeCell ref="A17:A18"/>
    <mergeCell ref="F19:F20"/>
    <mergeCell ref="F23:F24"/>
    <mergeCell ref="A19:A20"/>
    <mergeCell ref="E19:E20"/>
    <mergeCell ref="A21:A22"/>
    <mergeCell ref="F13:F14"/>
    <mergeCell ref="A11:A12"/>
    <mergeCell ref="A13:A14"/>
    <mergeCell ref="A15:A16"/>
    <mergeCell ref="E15:E16"/>
    <mergeCell ref="E13:E14"/>
    <mergeCell ref="F15:F16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I9:J9"/>
    <mergeCell ref="E21:E22"/>
    <mergeCell ref="F21:F22"/>
    <mergeCell ref="I1:K1"/>
    <mergeCell ref="I2:K2"/>
    <mergeCell ref="I3:K3"/>
    <mergeCell ref="E11:E12"/>
    <mergeCell ref="F11:F12"/>
    <mergeCell ref="K9:L9"/>
    <mergeCell ref="F9:F10"/>
    <mergeCell ref="G9:H9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E14" sqref="E14:E16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29" t="s">
        <v>29</v>
      </c>
      <c r="J1" s="429"/>
      <c r="K1" s="429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106</v>
      </c>
      <c r="C2" s="27"/>
      <c r="D2" s="28"/>
      <c r="E2" s="28"/>
      <c r="F2" s="28"/>
      <c r="G2" s="28"/>
      <c r="H2" s="28"/>
      <c r="I2" s="429" t="s">
        <v>2</v>
      </c>
      <c r="J2" s="429"/>
      <c r="K2" s="429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9" t="s">
        <v>3</v>
      </c>
      <c r="J3" s="429"/>
      <c r="K3" s="429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9"/>
      <c r="B9" s="345" t="s">
        <v>8</v>
      </c>
      <c r="C9" s="319"/>
      <c r="D9" s="333" t="s">
        <v>9</v>
      </c>
      <c r="E9" s="311" t="s">
        <v>10</v>
      </c>
      <c r="F9" s="333" t="s">
        <v>9</v>
      </c>
      <c r="G9" s="293" t="s">
        <v>27</v>
      </c>
      <c r="H9" s="294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08"/>
      <c r="C10" s="340"/>
      <c r="D10" s="341"/>
      <c r="E10" s="312"/>
      <c r="F10" s="341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0" t="s">
        <v>16</v>
      </c>
      <c r="B11" s="92" t="s">
        <v>94</v>
      </c>
      <c r="C11" s="201">
        <v>3227</v>
      </c>
      <c r="D11" s="254">
        <f>9.776*1.075*1.2</f>
        <v>12.61104</v>
      </c>
      <c r="E11" s="311">
        <v>37</v>
      </c>
      <c r="F11" s="333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397"/>
      <c r="B12" s="95" t="s">
        <v>101</v>
      </c>
      <c r="C12" s="106">
        <v>1081</v>
      </c>
      <c r="D12" s="237">
        <f>5.557*1.075*1.2</f>
        <v>7.16853</v>
      </c>
      <c r="E12" s="412"/>
      <c r="F12" s="307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10"/>
      <c r="B13" s="93" t="s">
        <v>113</v>
      </c>
      <c r="C13" s="103">
        <v>17.25</v>
      </c>
      <c r="D13" s="224">
        <v>192.01</v>
      </c>
      <c r="E13" s="407"/>
      <c r="F13" s="335"/>
      <c r="G13" s="12"/>
      <c r="H13" s="17"/>
      <c r="I13" s="7"/>
      <c r="J13" s="8"/>
      <c r="K13" s="7"/>
      <c r="L13" s="8"/>
      <c r="M13" s="7"/>
      <c r="N13" s="8"/>
    </row>
    <row r="14" spans="1:14" ht="15" customHeight="1">
      <c r="A14" s="396" t="s">
        <v>17</v>
      </c>
      <c r="B14" s="92" t="s">
        <v>94</v>
      </c>
      <c r="C14" s="202"/>
      <c r="D14" s="226"/>
      <c r="E14" s="411"/>
      <c r="F14" s="425"/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397"/>
      <c r="B15" s="95" t="s">
        <v>101</v>
      </c>
      <c r="C15" s="106"/>
      <c r="D15" s="227"/>
      <c r="E15" s="412"/>
      <c r="F15" s="426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10"/>
      <c r="B16" s="93" t="s">
        <v>113</v>
      </c>
      <c r="C16" s="103"/>
      <c r="D16" s="229"/>
      <c r="E16" s="407"/>
      <c r="F16" s="438"/>
      <c r="G16" s="12"/>
      <c r="H16" s="17"/>
      <c r="I16" s="21"/>
      <c r="J16" s="22"/>
      <c r="K16" s="21"/>
      <c r="L16" s="22"/>
      <c r="M16" s="21"/>
      <c r="N16" s="22"/>
    </row>
    <row r="17" spans="1:14" ht="15" customHeight="1">
      <c r="A17" s="396" t="s">
        <v>18</v>
      </c>
      <c r="B17" s="92" t="s">
        <v>94</v>
      </c>
      <c r="C17" s="202"/>
      <c r="D17" s="226"/>
      <c r="E17" s="411"/>
      <c r="F17" s="425"/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397"/>
      <c r="B18" s="95" t="s">
        <v>101</v>
      </c>
      <c r="C18" s="106"/>
      <c r="D18" s="227"/>
      <c r="E18" s="412"/>
      <c r="F18" s="426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10"/>
      <c r="B19" s="93" t="s">
        <v>113</v>
      </c>
      <c r="C19" s="103"/>
      <c r="D19" s="229"/>
      <c r="E19" s="407"/>
      <c r="F19" s="438"/>
      <c r="G19" s="12"/>
      <c r="H19" s="17"/>
      <c r="I19" s="21"/>
      <c r="J19" s="22"/>
      <c r="K19" s="21"/>
      <c r="L19" s="22"/>
      <c r="M19" s="21"/>
      <c r="N19" s="22"/>
    </row>
    <row r="20" spans="1:14" ht="15" customHeight="1">
      <c r="A20" s="396" t="s">
        <v>19</v>
      </c>
      <c r="B20" s="92" t="s">
        <v>94</v>
      </c>
      <c r="C20" s="202"/>
      <c r="D20" s="226"/>
      <c r="E20" s="411"/>
      <c r="F20" s="425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397"/>
      <c r="B21" s="95" t="s">
        <v>101</v>
      </c>
      <c r="C21" s="105"/>
      <c r="D21" s="227"/>
      <c r="E21" s="412"/>
      <c r="F21" s="426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10"/>
      <c r="B22" s="93" t="s">
        <v>113</v>
      </c>
      <c r="C22" s="103"/>
      <c r="D22" s="229"/>
      <c r="E22" s="407"/>
      <c r="F22" s="438"/>
      <c r="G22" s="12"/>
      <c r="H22" s="17"/>
      <c r="I22" s="21"/>
      <c r="J22" s="22"/>
      <c r="K22" s="21"/>
      <c r="L22" s="22"/>
      <c r="M22" s="21"/>
      <c r="N22" s="22"/>
    </row>
    <row r="23" spans="1:14" ht="12.75">
      <c r="A23" s="396" t="s">
        <v>20</v>
      </c>
      <c r="B23" s="92" t="s">
        <v>94</v>
      </c>
      <c r="C23" s="104"/>
      <c r="D23" s="226"/>
      <c r="E23" s="411"/>
      <c r="F23" s="425"/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397"/>
      <c r="B24" s="95" t="s">
        <v>101</v>
      </c>
      <c r="C24" s="105"/>
      <c r="D24" s="227"/>
      <c r="E24" s="412"/>
      <c r="F24" s="426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10"/>
      <c r="B25" s="93" t="s">
        <v>113</v>
      </c>
      <c r="C25" s="103"/>
      <c r="D25" s="229"/>
      <c r="E25" s="407"/>
      <c r="F25" s="438"/>
      <c r="G25" s="21"/>
      <c r="H25" s="22"/>
      <c r="I25" s="21"/>
      <c r="J25" s="22"/>
      <c r="K25" s="21"/>
      <c r="L25" s="22"/>
      <c r="M25" s="21"/>
      <c r="N25" s="22"/>
    </row>
    <row r="26" spans="1:14" ht="12.75">
      <c r="A26" s="396" t="s">
        <v>68</v>
      </c>
      <c r="B26" s="92" t="s">
        <v>94</v>
      </c>
      <c r="C26" s="104"/>
      <c r="D26" s="226"/>
      <c r="E26" s="411"/>
      <c r="F26" s="425"/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397"/>
      <c r="B27" s="95" t="s">
        <v>101</v>
      </c>
      <c r="C27" s="105"/>
      <c r="D27" s="227"/>
      <c r="E27" s="412"/>
      <c r="F27" s="426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10"/>
      <c r="B28" s="93" t="s">
        <v>113</v>
      </c>
      <c r="C28" s="103"/>
      <c r="D28" s="229"/>
      <c r="E28" s="407"/>
      <c r="F28" s="438"/>
      <c r="G28" s="21"/>
      <c r="H28" s="22"/>
      <c r="I28" s="21"/>
      <c r="J28" s="22"/>
      <c r="K28" s="21"/>
      <c r="L28" s="22"/>
      <c r="M28" s="21"/>
      <c r="N28" s="22"/>
    </row>
    <row r="29" spans="1:14" ht="12.75">
      <c r="A29" s="396" t="s">
        <v>69</v>
      </c>
      <c r="B29" s="92" t="s">
        <v>94</v>
      </c>
      <c r="C29" s="104"/>
      <c r="D29" s="226"/>
      <c r="E29" s="411"/>
      <c r="F29" s="334"/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397"/>
      <c r="B30" s="95" t="s">
        <v>101</v>
      </c>
      <c r="C30" s="105"/>
      <c r="D30" s="227"/>
      <c r="E30" s="412"/>
      <c r="F30" s="307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10"/>
      <c r="B31" s="93" t="s">
        <v>113</v>
      </c>
      <c r="C31" s="103"/>
      <c r="D31" s="229"/>
      <c r="E31" s="407"/>
      <c r="F31" s="335"/>
      <c r="G31" s="21"/>
      <c r="H31" s="22"/>
      <c r="I31" s="21"/>
      <c r="J31" s="22"/>
      <c r="K31" s="21"/>
      <c r="L31" s="22"/>
      <c r="M31" s="21"/>
      <c r="N31" s="22"/>
    </row>
    <row r="32" spans="1:14" ht="12.75">
      <c r="A32" s="396" t="s">
        <v>22</v>
      </c>
      <c r="B32" s="92" t="s">
        <v>94</v>
      </c>
      <c r="C32" s="104"/>
      <c r="D32" s="226"/>
      <c r="E32" s="411"/>
      <c r="F32" s="334"/>
      <c r="G32" s="411"/>
      <c r="H32" s="334"/>
      <c r="I32" s="21"/>
      <c r="J32" s="22"/>
      <c r="K32" s="21"/>
      <c r="L32" s="22"/>
      <c r="M32" s="21"/>
      <c r="N32" s="22"/>
    </row>
    <row r="33" spans="1:14" ht="12.75">
      <c r="A33" s="397"/>
      <c r="B33" s="95" t="s">
        <v>101</v>
      </c>
      <c r="C33" s="105"/>
      <c r="D33" s="227"/>
      <c r="E33" s="412"/>
      <c r="F33" s="307"/>
      <c r="G33" s="412"/>
      <c r="H33" s="307"/>
      <c r="I33" s="21"/>
      <c r="J33" s="22"/>
      <c r="K33" s="21"/>
      <c r="L33" s="22"/>
      <c r="M33" s="21"/>
      <c r="N33" s="22"/>
    </row>
    <row r="34" spans="1:14" ht="13.5" thickBot="1">
      <c r="A34" s="410"/>
      <c r="B34" s="93" t="s">
        <v>113</v>
      </c>
      <c r="C34" s="103"/>
      <c r="D34" s="229"/>
      <c r="E34" s="407"/>
      <c r="F34" s="335"/>
      <c r="G34" s="407"/>
      <c r="H34" s="335"/>
      <c r="I34" s="4"/>
      <c r="J34" s="5"/>
      <c r="K34" s="4"/>
      <c r="L34" s="5"/>
      <c r="M34" s="4"/>
      <c r="N34" s="5"/>
    </row>
    <row r="35" spans="1:14" ht="12.75">
      <c r="A35" s="396" t="s">
        <v>23</v>
      </c>
      <c r="B35" s="97" t="s">
        <v>94</v>
      </c>
      <c r="C35" s="104"/>
      <c r="D35" s="254"/>
      <c r="E35" s="411"/>
      <c r="F35" s="334"/>
      <c r="G35" s="21"/>
      <c r="H35" s="22"/>
      <c r="I35" s="4"/>
      <c r="J35" s="5"/>
      <c r="K35" s="4"/>
      <c r="L35" s="5"/>
      <c r="M35" s="4"/>
      <c r="N35" s="5"/>
    </row>
    <row r="36" spans="1:14" ht="12.75">
      <c r="A36" s="397"/>
      <c r="B36" s="93" t="s">
        <v>95</v>
      </c>
      <c r="C36" s="105"/>
      <c r="D36" s="237"/>
      <c r="E36" s="412"/>
      <c r="F36" s="307"/>
      <c r="G36" s="21"/>
      <c r="H36" s="22"/>
      <c r="I36" s="4"/>
      <c r="J36" s="5"/>
      <c r="K36" s="4"/>
      <c r="L36" s="5"/>
      <c r="M36" s="4"/>
      <c r="N36" s="5"/>
    </row>
    <row r="37" spans="1:14" ht="12.75">
      <c r="A37" s="410"/>
      <c r="B37" s="93" t="s">
        <v>107</v>
      </c>
      <c r="C37" s="103"/>
      <c r="D37" s="224"/>
      <c r="E37" s="407"/>
      <c r="F37" s="335"/>
      <c r="G37" s="4"/>
      <c r="H37" s="5"/>
      <c r="I37" s="4"/>
      <c r="J37" s="5"/>
      <c r="K37" s="4"/>
      <c r="L37" s="5"/>
      <c r="M37" s="4"/>
      <c r="N37" s="5"/>
    </row>
    <row r="38" spans="1:14" ht="12.75">
      <c r="A38" s="396" t="s">
        <v>24</v>
      </c>
      <c r="B38" s="97" t="s">
        <v>94</v>
      </c>
      <c r="C38" s="104"/>
      <c r="D38" s="254"/>
      <c r="E38" s="411"/>
      <c r="F38" s="334"/>
      <c r="G38" s="4"/>
      <c r="H38" s="5"/>
      <c r="I38" s="4"/>
      <c r="J38" s="5"/>
      <c r="K38" s="4"/>
      <c r="L38" s="5"/>
      <c r="M38" s="4"/>
      <c r="N38" s="5"/>
    </row>
    <row r="39" spans="1:14" ht="12.75">
      <c r="A39" s="397"/>
      <c r="B39" s="93" t="s">
        <v>95</v>
      </c>
      <c r="C39" s="105"/>
      <c r="D39" s="237"/>
      <c r="E39" s="412"/>
      <c r="F39" s="307"/>
      <c r="G39" s="4"/>
      <c r="H39" s="5"/>
      <c r="I39" s="4"/>
      <c r="J39" s="5"/>
      <c r="K39" s="4"/>
      <c r="L39" s="5"/>
      <c r="M39" s="4"/>
      <c r="N39" s="5"/>
    </row>
    <row r="40" spans="1:14" ht="12.75">
      <c r="A40" s="410"/>
      <c r="B40" s="93" t="s">
        <v>107</v>
      </c>
      <c r="C40" s="103"/>
      <c r="D40" s="224"/>
      <c r="E40" s="407"/>
      <c r="F40" s="335"/>
      <c r="G40" s="4"/>
      <c r="H40" s="5"/>
      <c r="I40" s="4"/>
      <c r="J40" s="5"/>
      <c r="K40" s="4"/>
      <c r="L40" s="5"/>
      <c r="M40" s="4"/>
      <c r="N40" s="5"/>
    </row>
    <row r="41" spans="1:14" ht="12.75">
      <c r="A41" s="396" t="s">
        <v>25</v>
      </c>
      <c r="B41" s="97" t="s">
        <v>94</v>
      </c>
      <c r="C41" s="104"/>
      <c r="D41" s="254"/>
      <c r="E41" s="411"/>
      <c r="F41" s="334"/>
      <c r="G41" s="4"/>
      <c r="H41" s="5"/>
      <c r="I41" s="4"/>
      <c r="J41" s="5"/>
      <c r="K41" s="4"/>
      <c r="L41" s="5"/>
      <c r="M41" s="4"/>
      <c r="N41" s="5"/>
    </row>
    <row r="42" spans="1:14" ht="12.75">
      <c r="A42" s="397"/>
      <c r="B42" s="93" t="s">
        <v>95</v>
      </c>
      <c r="C42" s="105"/>
      <c r="D42" s="237"/>
      <c r="E42" s="412"/>
      <c r="F42" s="307"/>
      <c r="G42" s="4"/>
      <c r="H42" s="5"/>
      <c r="I42" s="4"/>
      <c r="J42" s="5"/>
      <c r="K42" s="4"/>
      <c r="L42" s="5"/>
      <c r="M42" s="4"/>
      <c r="N42" s="5"/>
    </row>
    <row r="43" spans="1:14" ht="12.75">
      <c r="A43" s="410"/>
      <c r="B43" s="93" t="s">
        <v>107</v>
      </c>
      <c r="C43" s="103"/>
      <c r="D43" s="224"/>
      <c r="E43" s="407"/>
      <c r="F43" s="335"/>
      <c r="G43" s="4"/>
      <c r="H43" s="5"/>
      <c r="I43" s="4"/>
      <c r="J43" s="5"/>
      <c r="K43" s="4"/>
      <c r="L43" s="5"/>
      <c r="M43" s="4"/>
      <c r="N43" s="5"/>
    </row>
    <row r="44" spans="1:14" ht="12.75">
      <c r="A44" s="396" t="s">
        <v>26</v>
      </c>
      <c r="B44" s="97" t="s">
        <v>94</v>
      </c>
      <c r="C44" s="104"/>
      <c r="D44" s="254"/>
      <c r="E44" s="411"/>
      <c r="F44" s="334"/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397"/>
      <c r="B45" s="93" t="s">
        <v>95</v>
      </c>
      <c r="C45" s="105"/>
      <c r="D45" s="237"/>
      <c r="E45" s="412"/>
      <c r="F45" s="307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37"/>
      <c r="B46" s="93" t="s">
        <v>107</v>
      </c>
      <c r="C46" s="103"/>
      <c r="D46" s="224"/>
      <c r="E46" s="312"/>
      <c r="F46" s="341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2" t="s">
        <v>32</v>
      </c>
      <c r="B48" s="322"/>
      <c r="C48" s="322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32:A34"/>
    <mergeCell ref="A35:A37"/>
    <mergeCell ref="E35:E37"/>
    <mergeCell ref="F35:F37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11:A13"/>
    <mergeCell ref="A14:A16"/>
    <mergeCell ref="E11:E13"/>
    <mergeCell ref="F9:F10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I1:K1"/>
    <mergeCell ref="I2:K2"/>
    <mergeCell ref="I3:K3"/>
    <mergeCell ref="K9:L9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F38:F40"/>
    <mergeCell ref="F17:F19"/>
    <mergeCell ref="F20:F22"/>
    <mergeCell ref="F26:F28"/>
    <mergeCell ref="F29:F31"/>
    <mergeCell ref="G32:G34"/>
    <mergeCell ref="H32:H34"/>
    <mergeCell ref="E32:E34"/>
    <mergeCell ref="F32:F34"/>
    <mergeCell ref="A44:A46"/>
    <mergeCell ref="E44:E46"/>
    <mergeCell ref="F44:F46"/>
    <mergeCell ref="E41:E43"/>
    <mergeCell ref="F41:F43"/>
    <mergeCell ref="A41:A43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2019-02-20T09:21:43Z</dcterms:modified>
  <cp:category/>
  <cp:version/>
  <cp:contentType/>
  <cp:contentStatus/>
</cp:coreProperties>
</file>